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E:\My Documents\Dropbox\Darba dokumenti\ES budzets post 2020\ACB roadmap\ACB Roadmap final versija 21.01.2021\"/>
    </mc:Choice>
  </mc:AlternateContent>
  <xr:revisionPtr revIDLastSave="0" documentId="13_ncr:1_{BACF47AB-7F6D-4592-A977-1C06D3CC31BB}" xr6:coauthVersionLast="47" xr6:coauthVersionMax="47" xr10:uidLastSave="{00000000-0000-0000-0000-000000000000}"/>
  <bookViews>
    <workbookView xWindow="-120" yWindow="-120" windowWidth="29040" windowHeight="15840" xr2:uid="{00000000-000D-0000-FFFF-FFFF00000000}"/>
  </bookViews>
  <sheets>
    <sheet name="VK+VI (2)" sheetId="9" r:id="rId1"/>
  </sheets>
  <definedNames>
    <definedName name="_xlnm._FilterDatabase" localSheetId="0" hidden="1">'VK+VI (2)'!$A$3:$AG$58</definedName>
    <definedName name="_ftn1" localSheetId="0">'VK+VI (2)'!$A$14</definedName>
    <definedName name="_ftnref1" localSheetId="0">'VK+VI (2)'!$A$13</definedName>
    <definedName name="_Hlk53389898" localSheetId="0">'VK+VI (2)'!#REF!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Q14" i="9" l="1"/>
  <c r="G66" i="9" l="1"/>
  <c r="G64" i="9"/>
  <c r="G60" i="9"/>
  <c r="Q20" i="9"/>
  <c r="Q16" i="9"/>
  <c r="Q24" i="9"/>
  <c r="P58" i="9" l="1"/>
  <c r="G65" i="9"/>
  <c r="G63" i="9"/>
  <c r="G62" i="9"/>
  <c r="G61" i="9" s="1"/>
  <c r="M58" i="9"/>
  <c r="N58" i="9"/>
  <c r="O58" i="9"/>
  <c r="L58" i="9"/>
  <c r="Q57" i="9"/>
  <c r="Q56" i="9"/>
  <c r="Q54" i="9"/>
  <c r="Q52" i="9"/>
  <c r="Q51" i="9"/>
  <c r="Q50" i="9"/>
  <c r="Q48" i="9"/>
  <c r="Q45" i="9"/>
  <c r="Q42" i="9"/>
  <c r="Q43" i="9"/>
  <c r="Q41" i="9"/>
  <c r="Q40" i="9"/>
  <c r="Q39" i="9"/>
  <c r="Q38" i="9"/>
  <c r="Q36" i="9"/>
  <c r="Q35" i="9"/>
  <c r="Q33" i="9"/>
  <c r="Q32" i="9"/>
  <c r="Q31" i="9"/>
  <c r="Q30" i="9"/>
  <c r="Q27" i="9"/>
  <c r="Q25" i="9"/>
  <c r="Q22" i="9"/>
  <c r="Q21" i="9"/>
  <c r="Q19" i="9"/>
  <c r="Q18" i="9"/>
  <c r="Q12" i="9" l="1"/>
  <c r="Q9" i="9"/>
  <c r="Q8" i="9"/>
  <c r="Q7" i="9"/>
  <c r="Q6" i="9" l="1"/>
  <c r="Q58" i="9" s="1"/>
</calcChain>
</file>

<file path=xl/sharedStrings.xml><?xml version="1.0" encoding="utf-8"?>
<sst xmlns="http://schemas.openxmlformats.org/spreadsheetml/2006/main" count="821" uniqueCount="302">
  <si>
    <t>Piemērots mērķim — administratīvās kapacitātes veidošana kohēzijas politikai: Latvija 2021-2027</t>
  </si>
  <si>
    <t>Nr.</t>
  </si>
  <si>
    <t>Prioritāte</t>
  </si>
  <si>
    <t>Mērķis</t>
  </si>
  <si>
    <t>Darbība</t>
  </si>
  <si>
    <t>Īpašnieks (atbildīgs par rīcību)</t>
  </si>
  <si>
    <t>Līdzatbildīgais</t>
  </si>
  <si>
    <t>Ieinteresētās personas</t>
  </si>
  <si>
    <t>Mērķa grupa</t>
  </si>
  <si>
    <t>Rādītāji</t>
  </si>
  <si>
    <t>Daudzums</t>
  </si>
  <si>
    <t>Mērīšana</t>
  </si>
  <si>
    <t>Finansējuma avots
TP</t>
  </si>
  <si>
    <t>Finansējuma avots
valsts budžets</t>
  </si>
  <si>
    <t>Finansējuma avots
cita ārvalstu finanšu palīdzība</t>
  </si>
  <si>
    <t>Iekšēji atbildīgie</t>
  </si>
  <si>
    <t>I Iestāžu veikspējas stiprināšana</t>
  </si>
  <si>
    <t>1. Uzlabota valsts pārvaldes institūciju spēja nodrošināt caurskatāmu, efektīvu un uzticamu Kohēzijas politikas īstenošanu</t>
  </si>
  <si>
    <t>I Iestāžu veiktspējas stiprināšana</t>
  </si>
  <si>
    <t>VK</t>
  </si>
  <si>
    <t>-</t>
  </si>
  <si>
    <t>TM</t>
  </si>
  <si>
    <t>VPPD</t>
  </si>
  <si>
    <t>Sabiedrības līdzdalība caurspīdīgā un tiesiskā ES fondu projektu ieviešanas uzraudzībā</t>
  </si>
  <si>
    <t>VI</t>
  </si>
  <si>
    <t>FS</t>
  </si>
  <si>
    <t>Nozaru ministrijas, CFLA, pašvaldības</t>
  </si>
  <si>
    <t>VKS, Valsts pārvaldē nodarbinātie, kas iesaistīti KP īstenošanā</t>
  </si>
  <si>
    <t>VPPD, ESSD</t>
  </si>
  <si>
    <t>UK</t>
  </si>
  <si>
    <t>VAS</t>
  </si>
  <si>
    <t>2. Labākas un efektīvākas politikas plānošanas, koordinācijas, procesu un pakalpojumu attīstība</t>
  </si>
  <si>
    <t>Samazināta administratīvā sarežģītība un slogs, ieviesta visaptveroša un sistemātiska riska vadība, mazināta nenoteiktība, kas saistīta ar plānošanu, kontroli, pārbaudēm un revīzijām</t>
  </si>
  <si>
    <t>VK, VAS, CFLA</t>
  </si>
  <si>
    <t>CFLA, iestādes, kas iesaistītas vadības un kontroles sistēmā, nozaru ministrijas, pašvaldības, NVO</t>
  </si>
  <si>
    <t>FS, VKS</t>
  </si>
  <si>
    <t>x</t>
  </si>
  <si>
    <t>Uzlabota zināšanu pārnese un zināšanu vadība 
ES fondu vadībā iesaistīto darbinieku ātrāka ievadīšana un izpratnes veidošana fondu jautājumos</t>
  </si>
  <si>
    <t>• Zināšanu pārvaldības sistēmas izstrāde par labāko praksi, pakalpojumu prototipiem, vienkāršotām procedūrām
• Pieredzes apmaiņas pasākumi, forumi</t>
  </si>
  <si>
    <t>CFLA, VK</t>
  </si>
  <si>
    <t>Nozaru ministrijas, FS</t>
  </si>
  <si>
    <t>• Izstrādātas jaunas eksperimentālās procedūras, prototipi 
• Izstrādāta zināšanu vadības sistēma  (sistēma)
• Izstrādātas vadlīnijas eksperimentēšanai</t>
  </si>
  <si>
    <t>ESSD</t>
  </si>
  <si>
    <t>3. Plānošanas reģionu un pašvaldību resursu stiprināšana veikt transformējošas pārmaiņas administratīvi teritoriālās reformas īstenošanas kontekstā</t>
  </si>
  <si>
    <t>VARAM</t>
  </si>
  <si>
    <t>Pašvaldības, plānošanas reģioni</t>
  </si>
  <si>
    <t xml:space="preserve">Labās prakses cilvēkresursu vadībā attīstīšana pašvaldībās </t>
  </si>
  <si>
    <t>Atbalsts pašvaldībām cilvēkresursu pārvaldības jautājumos – mācības un ekspertu piesaiste politiku izveidei, praktisku cilvēkresursu vadības rīku izstrādei, pētījumiem un analīzei</t>
  </si>
  <si>
    <t>Pašvaldības</t>
  </si>
  <si>
    <t>Atbalstāmo pašvaldību skaits (apmācītas personas, izstrādātas vadlīnijas)</t>
  </si>
  <si>
    <t>Atbalstīto pašvaldību skaits</t>
  </si>
  <si>
    <t>4. NVO spēju stiprināšana</t>
  </si>
  <si>
    <t>I iestāžu veikspējas stiprināšana</t>
  </si>
  <si>
    <t>ESSD, VPPD</t>
  </si>
  <si>
    <t>Memoranda padome, nozaru ministrijas</t>
  </si>
  <si>
    <t>NVO, Soc.partneri</t>
  </si>
  <si>
    <t>5. Atbalsts pārmaiņu vadības komandām un finansējuma saņēmējiem</t>
  </si>
  <si>
    <t>Atbalsts vadītājiem un komandām, kas piedalās pārmaiņu programmās: pašvaldību reformu process, pārstrukturēšana, jaunu pakalpojumu ieviešana, stratēģijas izstrāde utt.</t>
  </si>
  <si>
    <t>Finansējuma saņēmēju spēju stiprināšana</t>
  </si>
  <si>
    <t>CFLA</t>
  </si>
  <si>
    <t>AI</t>
  </si>
  <si>
    <t>FS, NVO</t>
  </si>
  <si>
    <t>• Uzlaboti konsultēšanas un atbalsta procesi,
• Paaugstināta finansējuma saņēmēju kapacitāte</t>
  </si>
  <si>
    <t xml:space="preserve"> VK</t>
  </si>
  <si>
    <t>Nozaru ministrijas</t>
  </si>
  <si>
    <t>• Vadlīnijas, 
• Ieteikumi, 
• Labās prakses piemēri,
• Pārskatīts normatīvais regulējums</t>
  </si>
  <si>
    <t>Nozaru ministrijas, VI, CFLA</t>
  </si>
  <si>
    <t>II Cilvēkresursu attīstība un profesionalizācija</t>
  </si>
  <si>
    <t>6. Profesionālo kompetenču attīstība, balstoties kompetencēs, standartos, prasmēs un zināšanu pārnesē</t>
  </si>
  <si>
    <t>Iepirkumos iesaistīto amatpersonu un darbinieku, valsts pārvaldē nodarbināto, kas iesaistīti Kohēzijas politikas īstenošanā, profesionalizācija</t>
  </si>
  <si>
    <t>IUB</t>
  </si>
  <si>
    <t>• Kompetenču ietvars
• Mācību programmas un zināšanu pārbaudes sistēmas
• Apmācīto skaits
• Apmācību rezultāti un ietekmes mērīšana
• Iesaistīšanās pētījuma rezultātu analīze
• Pasākumu skaits</t>
  </si>
  <si>
    <t>ESSD, VAS</t>
  </si>
  <si>
    <t>Projektu vadībā iesaistīto darbinieku profesionalizācija</t>
  </si>
  <si>
    <t>Kompetenču centrs projektu vadībā:
• Tvēruma apsekojums
• Funkcionālo grupas prasmju standarti (kompetenču kartes), sertifikācija
• Profesionālo mācību programmu izstrāde un īstenošana
• Iekšējie treneri un mentori</t>
  </si>
  <si>
    <t>VAS, CFLA</t>
  </si>
  <si>
    <t>VI, CFLA</t>
  </si>
  <si>
    <t>• Kompetenču ietvars
• Mācību programmas un zināšanu pārbaudes sistēmas
• Apmācīto skaits 
• Apmācību rezultāti un ietekmes mērīšana
• Iekšējo treneru un mentoru skaits
• Pasākumu skaits</t>
  </si>
  <si>
    <t>gabals (projekta vadības prasmju standarts)</t>
  </si>
  <si>
    <t>VK, CFLA</t>
  </si>
  <si>
    <t>IKT prasmju līmeņa paaugstināšana un digitālās domāšanas attīstīšana</t>
  </si>
  <si>
    <t>Digitālā akadēmija: 
• IKT prasmju standarti, zināšanu testi, sertifikācija darbiniekiem, kas iesaistīti KP īstenošanā un iedzīvotāju konsultēšanā
• Profesionālo mācību programmu izstrāde un īstenošana
• Vidējā līmeņa vadītāju digitālo prasmju attīstības programmas
• KPVIS un E-kohēzijas lietotāju digitālo prasmju uzlabošana</t>
  </si>
  <si>
    <t>FS, VKS, Valsts pārvaldē nodarbinātie, kas iesaistīti KP īstenošanā</t>
  </si>
  <si>
    <t>• Prasmju standarti, testi, mācību programmas
• Apmācīto skaits 
• Apmācīto darbinieku skaita attiecība no kopējā VKS, PP darbinieku skaita
• Pasākumu skaits</t>
  </si>
  <si>
    <t>gabals (IKT prasmju standarts)</t>
  </si>
  <si>
    <t>VAS, ESSD</t>
  </si>
  <si>
    <t>Stratēģiskā plānošana. Mērķu sasniegšanas vadība</t>
  </si>
  <si>
    <t>Apmācības, praktiskas darbnīcas</t>
  </si>
  <si>
    <t>AI, VI</t>
  </si>
  <si>
    <t>CFLA, AI, VI</t>
  </si>
  <si>
    <t>• Apmācīto skaits
• Izstrādātās stratēģijas
• Pieejamie mācību materiāli, vadlīnijas un labās prakses piemēri
• Pasākumu skaits</t>
  </si>
  <si>
    <t>• Apmācīto skaits
• Pasākumu skaits</t>
  </si>
  <si>
    <t>Iekšējā auditā iesaistīto darbinieku profesionalizācija, lai uzlabotu Kohēzijas politikas pārvaldību un veicinātu projektu efektīvu un lietderīgu ieviešanu</t>
  </si>
  <si>
    <t>Kompetenču centrs iekšējā auditā:
• Funkcionālo grupu prasmju standarti (kompetenču kartes)
• Kompetentu ekspertu piesaiste
• Profesionālo mācību programmu izstrāde un īstenošana
• Efektivitātes/ lietderības auditu veikšanas attīstīšana
• Profesionālie testi
• Pieredzes apmaiņas pasākumi, diskusijas, tematiskie semināri
• Pilot-auditi
• Labās prakses piemēri
• Fokusa grupu diskusijas vadlīnijām/ metodikai</t>
  </si>
  <si>
    <t>Iekšējie auditori</t>
  </si>
  <si>
    <t>• Kompetenču ietvars
• Mācību programmas
• Apmācīto skaits
• Vadlīnijas/ metodika
• Pilot-auditi
• Efektivitātes/ lietderības auditu īpatsvara pieaugums
• Efektivizēti procesi iestādēs
• Lietderīga resursu izmantošana
• Kvalitatīvs pakalpojums sabiedrībai
• Samazināts administratīvais slogs
• Stiprināta pārskatatbildība</t>
  </si>
  <si>
    <t>7. Neattiecināmo izdevumu samazināšana projektos - uzlabota normatīvā regulējuma ievērošana Kohēzijas politikas īstenošanā</t>
  </si>
  <si>
    <t>Nodrošināt publisko iepirkumu normatīvā regulējuma ievērošanu Kohēzijas politikas īstenošanā</t>
  </si>
  <si>
    <t>VKS, PP</t>
  </si>
  <si>
    <t>Nodrošināt valsts atbalsta noteikumu ievērošanu Kohēzijas politikas īstenošanā</t>
  </si>
  <si>
    <t>FM, VAS</t>
  </si>
  <si>
    <t>FS apmācība</t>
  </si>
  <si>
    <t>VKS, PP apmācība</t>
  </si>
  <si>
    <t>Efektīvi pasākumi interešu konfliktu, krāpšanas un korupcijas novēršanai Kohēzijas politikas īstenošanā</t>
  </si>
  <si>
    <t>CFLA, tiesībsargājošās iestādes, KP</t>
  </si>
  <si>
    <t>VKS apmācība</t>
  </si>
  <si>
    <t>VI, tiesībsargājošās iestādes, KP</t>
  </si>
  <si>
    <t>8. Labā prakse Kohēzijas politikas fondu īstenošanā atbilstoši uzraudzības prasībām</t>
  </si>
  <si>
    <t>VI, PKC</t>
  </si>
  <si>
    <t>• Apmācīto skaits
• Labās prakses materiālu pieejamība</t>
  </si>
  <si>
    <t>III Digitalizācija, dati un informācijas sistēmas</t>
  </si>
  <si>
    <t>9. KPVIS tālākā attīstība</t>
  </si>
  <si>
    <t>Moderna un efektīva e-kohēzijas sistēma ES fondu projektu īstenošanai un uzraudzībai</t>
  </si>
  <si>
    <t>VI, FS, NVO, VKS</t>
  </si>
  <si>
    <t>E-kohēzijas sistēmas lietotāju apmierinātības rādītāji</t>
  </si>
  <si>
    <t>10. Projektu īstenotāju, saņēmēju un iedzīvotāju informētība</t>
  </si>
  <si>
    <t>Iedzīvotāju un finansējuma saņēmēju informēšana, komunikācija un iesaiste</t>
  </si>
  <si>
    <t>FS, VKS, NVO, UK</t>
  </si>
  <si>
    <t>gabals (tīmekļa lapa)</t>
  </si>
  <si>
    <t>Iedzīvotāju informēšanas, saziņas un iesaistes digitālais rīks</t>
  </si>
  <si>
    <t>gabals</t>
  </si>
  <si>
    <t>VPPD?</t>
  </si>
  <si>
    <t>Informācijas aprite starp UK un citām iesaistītajām pusēm</t>
  </si>
  <si>
    <t>UK e-portfelis</t>
  </si>
  <si>
    <t>Nodrošināt publisko iepirkumu noteikumu ievērošanu Kohēzijas politikas īstenošanā</t>
  </si>
  <si>
    <t>11. Pakalpojumu uzlabošana un datos balstīta lēmumu pieņemšana</t>
  </si>
  <si>
    <t>Datu analīzes un risku pārvaldības spēju stiprināšana</t>
  </si>
  <si>
    <t>FS, VKS, PP</t>
  </si>
  <si>
    <t>Finansējuma apjoms EUR</t>
  </si>
  <si>
    <t>Piezīmes</t>
  </si>
  <si>
    <t xml:space="preserve">E-kursi, klātines un neklātienes mācības, projektu vadītāju sertificēšana. </t>
  </si>
  <si>
    <t>Apmācīto projektu vadītāju skaits</t>
  </si>
  <si>
    <t>Apmācīto VKS, PP darbinieku skaits</t>
  </si>
  <si>
    <t xml:space="preserve"> E-kursi, klātienes un neklātienes mācības.</t>
  </si>
  <si>
    <t xml:space="preserve">• VKS apmācība
</t>
  </si>
  <si>
    <t xml:space="preserve">• FS apmācība
</t>
  </si>
  <si>
    <t>Apmācīto FS darbinieku skaits</t>
  </si>
  <si>
    <t xml:space="preserve">• VKS, PP apmācība
</t>
  </si>
  <si>
    <t>IUB, CFLA, VK</t>
  </si>
  <si>
    <t>IUB, CFLA, VAS</t>
  </si>
  <si>
    <t>• FS apmācība</t>
  </si>
  <si>
    <t>FM, VK</t>
  </si>
  <si>
    <t xml:space="preserve">• Apmācīto skaits,
</t>
  </si>
  <si>
    <t>Labā prakse Kohēzijas politikas fondu plānošanā, vadībā, ex-ante un ex-post novērtējumā, rezultātu sasniegšanā un to  publicitātē sabiedrībai</t>
  </si>
  <si>
    <t>E-kursi (izstrādāts uz pusēm priekš VKS iesaistītajiem darbiniekiem), klātienes un neklātienes mācības.</t>
  </si>
  <si>
    <t xml:space="preserve"> E-kursi izstrādāts uz pusēm ar finansējuma saņēmējiem), klātienes un neklātienes mācības. Specifiskie kursi, kas neiekļaujas ANM plānā.</t>
  </si>
  <si>
    <t xml:space="preserve">1+1 </t>
  </si>
  <si>
    <t>prototips + apmācības</t>
  </si>
  <si>
    <t>Stiprināta un attīstīta snieguma vadības prakse, lai atbalstītu datos balstītu rezultātu un ietekmes novērtēšanu</t>
  </si>
  <si>
    <t>• Kapacitātes stiprināšana ar datos balstītu izvērtējumu/novērtējumu saistītos jautājumos
• Snieguma izpildes monitoringa sistēmas izveide
• Izvērtējumu īstenošana</t>
  </si>
  <si>
    <t>Vispārējās mācības = VK/VAS, specifiskie izvērtējumu jautājumi = VI</t>
  </si>
  <si>
    <t xml:space="preserve">gabali </t>
  </si>
  <si>
    <t>Hakatoni, domnīcas, ikgadējās tikšanās ar nozaru ministrijām</t>
  </si>
  <si>
    <t>CFLA, VK, IUB</t>
  </si>
  <si>
    <t>VKS, FS, Valsts pārvaldē nodarbinātie, kas iesaistīti KP īstenošanā</t>
  </si>
  <si>
    <t>gabals (kompetenču karte/matrica)</t>
  </si>
  <si>
    <t>Kompetenču centrs iepirkumu jomā:
• Tvēruma apsekojums
• Funkcionālo grupas prasmju standarti (kompetenču kartes)
• Profesionālo mācību programmu izstrāde un īstenošana
• Profesionālie testi
• Ekspertu banka
• Iekšējie treneri un mentori</t>
  </si>
  <si>
    <t>Īstenojams ANM plāna 2.3.2.2.i. pasākuma ietvaros.</t>
  </si>
  <si>
    <t xml:space="preserve"> E-kursi, klātienes un neklātienes mācības. Diskusijas, ekspertu grupa.</t>
  </si>
  <si>
    <t>KNAB, AFCOS</t>
  </si>
  <si>
    <t>Pārskatīt un uzlabot saskarsmes procesus ar saņēmējiem un nodrošināt pastāvīgu atbalsta un vadības mehānismu, tostarp spēju stiprināšanas, saskarsmes, sadarbības jomā, kā arī apmaiņas un partnerības programmas:
- Dalība VAS veidotās fokusgrupās, lai apzinātu kapacitātes stiprināšanas vajadzības valsts pārvaldes un finansējuma saņēmēju (FS) pusē; 
- Administratīvās kapacitātes stiprināšanas aktivitātes finansējuma saņēmējiem -piedalīties VAS apmācību moduļu sistēmas izveidošanā un satura definēšanā par projektu ieviešanai būtiskām jomām FS projektu vadītāju kapacitātes nodrošināšanai (t.sk., projekta iesniegumu sagatavošanas un dizainēšanas principi, projekta veiksmīgas īstenošanas pamata principi, risku vadības sistēma, publiskais iepirkums, valsts atbalsts, investīciju budžeta plānošana un ES fondu līdzfinansējuma iespējas, stratēģiskā plānošana, utt.);</t>
  </si>
  <si>
    <t>• attīstīt KPVIS no projektu datu uzkrāšanas sistēmas uz projektu pārvaldības sistēmu
• automatizēta elektroniskās informācijas aprites ieviešana starp valsts iestādēm
• ieviesta moderna uzkrāto datu analīze un vizualizācija</t>
  </si>
  <si>
    <t>sistēma</t>
  </si>
  <si>
    <t>KP VIS Datu analīzes rīka lietotāju apmācība</t>
  </si>
  <si>
    <t>• KPVIS Datu analīzes rīka lietotāju digitālo prasmju uzlabošana</t>
  </si>
  <si>
    <t>CFLA, VI</t>
  </si>
  <si>
    <t>• Apmācīto skaits
• Pieejamie mācību materiāli, vadlīnijas un labās prakses piemēri
• Pasākumu skaits</t>
  </si>
  <si>
    <t>Apmācīto skaits</t>
  </si>
  <si>
    <t>DP 21-27 1.3.1.1. pasākums (TAP 2.kārta)</t>
  </si>
  <si>
    <t>Īstenojams ANM plāna 2.1.2.1.i. pasākuma ietvaros.</t>
  </si>
  <si>
    <t>Mācību un kapacitātes stiprināšanas pasākumu sistematizēšana un centralizēšana</t>
  </si>
  <si>
    <t>Publiskās pārvaldes mācību pārvaldības sistēmas attīstība</t>
  </si>
  <si>
    <t>• Digitālais rīks,
• Mācību un labās prakses materiālu pieejamība</t>
  </si>
  <si>
    <t>2022.g. I pusg.</t>
  </si>
  <si>
    <t>2022.g. II pusg.</t>
  </si>
  <si>
    <t>2023.g. I pusg.</t>
  </si>
  <si>
    <t>2023.g. II pusg.</t>
  </si>
  <si>
    <t>2024.g. I pusg.</t>
  </si>
  <si>
    <t>2024.g. II pusg.</t>
  </si>
  <si>
    <t>2025.g. I pusg.</t>
  </si>
  <si>
    <t>2025.g. II pusg.</t>
  </si>
  <si>
    <t>2026.g. I pusg.</t>
  </si>
  <si>
    <t>2026.g. II pusg.</t>
  </si>
  <si>
    <t>2027.g. I pusg.</t>
  </si>
  <si>
    <t>2027.g. II pusg.</t>
  </si>
  <si>
    <t>2021.g. I pusg.</t>
  </si>
  <si>
    <t>2021.g. II pusg.</t>
  </si>
  <si>
    <t>Īstenojams ANM plāna 6.3.1.2.i pasākuma ietvaros (Viena domnīca - 10 000 + apmācības 1 gab. - 5000)</t>
  </si>
  <si>
    <t>Tieslietu padome, Tiesu administrācija, Ģenerālprokuratūra, Augstākā tiesa, Iekšlietu ministrija</t>
  </si>
  <si>
    <t>Stiprināt tiesībsargājošo iestāžu spējas ekonomisko un citu noziegumu izmeklēšanai</t>
  </si>
  <si>
    <t xml:space="preserve">• Speciālu studiju programmu izstrāde ekonomisko un citu  noziegumu izmeklētāju sagatavošanai un izmeklētāju profesionālo kompetenču pilnveides attīstība                                                                         •Izmeklētāja profesiju standarta izstrāde 
• Izveidots izmeklētāju mācību centrs (IMC)
</t>
  </si>
  <si>
    <t>VP</t>
  </si>
  <si>
    <t>IeM, VID, IDB, KNAB, VRS, IEVP, MP, ĢP</t>
  </si>
  <si>
    <t>Tiesībsargājošo iestāžu nodarbinātie, Izmeklētāji</t>
  </si>
  <si>
    <t>• Izstrādāta bakalaura un maģistra studiju programma                                                     •Izstrādāts profesiju standarts                                         • Izveidots jauna struktūrvienība - izmeklētāju mācību centrs                                   • Pilnveidotas izmeklētāju profesionālās kompetences</t>
  </si>
  <si>
    <t>a) 2 
b) 1
c) 1</t>
  </si>
  <si>
    <t>a) studiju programmas,
b) profesiju standarts,
c) struktūrvienība - izmeklētāju mācību centrs</t>
  </si>
  <si>
    <t>Delna</t>
  </si>
  <si>
    <t>gab. standarti</t>
  </si>
  <si>
    <t>• Stiprināta izvērtējumu veikšanas kapacitāte
• Izveidota snieguma izpildes monitoringa sistēma</t>
  </si>
  <si>
    <t>iestāde (valsts un pašvaldību iestādes), kurās stiprināta izvērtējumu veikšanas kapacitāte</t>
  </si>
  <si>
    <t xml:space="preserve">• Pārskatīt nacionālā līmeņa noteikumus un tiesību aktus Kohēzijas politikas projektu ieviešanai
• Ieviesta vienkāršoto izmaksu metodoloģiskā bāze plašākā skaitā kohēzijas politikas specifisko atbalsta mērķu un pasākumu kā 2014.-2020.gada plānošanas periodā
</t>
  </si>
  <si>
    <t>• Samazināts laiks un slogs procedūru, procesu īstenošanai
• Lietotāju aptaujas
• Augstāki rezultatīvie rādītāji
• Samazināti neatbilstoši veiktie izdevumi
• Vadlīnijas, vienkāršoto izmaksu metodikas
Laika rāmis: perioda sākums.</t>
  </si>
  <si>
    <t>pārskatīta un vienkāršota kohēzijas politikas fondu 2021.-2027.gada plānošanas perioda horizontālā normatīvā regulējuma pakete</t>
  </si>
  <si>
    <t>Plānošanas reģionu un jaunizveidoto pašvaldību stratēģiskās plānošanas, projektu īstenošanas,  pārmaiņu vadības un darba organizācijas pilnveide un stiprināšana</t>
  </si>
  <si>
    <t xml:space="preserve">• Īstenots plānošanas reģionu un pašvaldību kapacitātes vajadzību apsekojums/ izvērtējums
• Apmācību pasākumu izgājušo plānošanas reģionu un pašvaldību vadītāju un darbinieku skaits
• Izstrādāti  attīstības plānošanas dokumenti un projekti
• Pieejamas vadlīnijas, rokasgrāmatas  un mācību materiāli
• Izstrādāti, aktualizēti un īstenoti attīstības plānošanas dokumenti, izmantojot jaunos atbalsta instrumentus
• Īstenoti pilotprojekti 
• Efektivizēti procesi
• Budžeta līdzekļu ietaupījums un lietderīga izmantošana
</t>
  </si>
  <si>
    <t>Pieejas, metodes un sistēmas izveide pilsoniskās sabiedrības iesaistei, informatīvi pasākumi</t>
  </si>
  <si>
    <t>biedrība „Sabiedriskās politikas centrs PROVIDUS”, pašvaldības</t>
  </si>
  <si>
    <t>Vietējās kopienas, pašvaldības, plānošanas reģioni, reģionālās nevalstiskās organizācijas un pilsoniskās sabiedrības pārstāvji</t>
  </si>
  <si>
    <t>VARAM, VAS</t>
  </si>
  <si>
    <t>• Izvērtējums  par pakalpojumu pieejamību un kvalitāti. 
• Konsultācijas un fasilitēšana, lai pielāgotos reformētiem procesiem un jaunizveidotām vienībām, tostarp jaunu pakalpojumu, stratēģiju u.c. pārvaldības jautājumu izstrāde
• ekspertu piesaiste 
• Pieredzes apmaiņas pasākumi, semināri, darba grupas, ideju hakatoni, konferences</t>
  </si>
  <si>
    <t xml:space="preserve">• Veikts izvērtējums par pakalpojumu pieejamu pieejamību un kvalitāti.
• Sniegtais atbalsts (konsultācijas, darba grupas, laboratorijas) 
• Īstenoti pilotprojekti
• Efektivizēti procesi
 </t>
  </si>
  <si>
    <t>Atbalsts pilsoniskās sabiedrības organizāciju izaugsmei, stiprinot līdzdalību publiskās pārvaldes lēmumu pieņemšanas procesos</t>
  </si>
  <si>
    <t>SIF</t>
  </si>
  <si>
    <t>NVO, NVO un MK memoranda padome, UK</t>
  </si>
  <si>
    <t>• Kapacitātes stiprināšanas pasākumi,
• konsultantu, ekspertu un speciālistu  piesaiste,
• izvērtējumu, ekspertīžu un analīzes veikšana,
• informatīvie un izglītojošie pasākumi,
• dažādu sadarbības mehānismu izveide,
• līdzdalības platformas un digitālie risinājumi.</t>
  </si>
  <si>
    <t xml:space="preserve">Nevalstiskās organizācijas (NVO), kas saņēmušas atbalstu </t>
  </si>
  <si>
    <t>gab.</t>
  </si>
  <si>
    <t>Sociālā dialoga attīstība, stiprinot sociālo partneru veiktspēju  līdzdarboties likumdošanas, nacionālo reformu un koplīgumu slēgšanas pārrunu procesā</t>
  </si>
  <si>
    <t>• Kapacitātes stiprināšanas pasākumi,
• konsultantu, ekspertu un speciālistu  piesaiste,
• izvērtējumu, ekspertīžu un analīzes veikšana,
• informatīvie un izglītojošie pasākumi,
• dažādu sadarbības mehānismu izveide,
• koplīgumu slēgšanas pārrunu un konsultāciju procesa atbalsts darba devēju un darba ņēmēju organizāciju starpā,
• publicitātes kampaņas,
• sadarbības platformas un digitālie risinājumi.</t>
  </si>
  <si>
    <t>Sociālie partneri</t>
  </si>
  <si>
    <t>Sociālo partneru skaits, kas saņēmuši atbalstu</t>
  </si>
  <si>
    <t xml:space="preserve">Uzraudzības komitejas un tās locekļu sadarbība un iesaiste </t>
  </si>
  <si>
    <t>VAS, VI</t>
  </si>
  <si>
    <t>Uzraudzības komitejas NVO kapacitātes stiprināšana, partnerības principa attīstīšana un sabiedrības līdzdalības nodrošināšana kohēzijas politikas fondu vadības un uzraudzības procesos</t>
  </si>
  <si>
    <t>UK pārstāvētās NVO, kas saņēmušas atbalstu</t>
  </si>
  <si>
    <t>Veicināt kvalitatīvu NVO līdzdalību ar jaunu sadarbības platformu un līdzdalības mehānismu iedzīvināšanu</t>
  </si>
  <si>
    <t>• Nodrošināti vajadzīgie instrumenti un apmācības pilsoniskās sabiedrības pārstāvjiem Kohēzijas politikas efektīvākai īstenošanai
• Jaunu iesaistes metožu izmantošana – hakatoni, domnīcas, ikgadējās tikšanās ar nozaru ministrijām</t>
  </si>
  <si>
    <t>• Atveseļošanas pasākumu īstenošana un elastīga un attālināta darba principu izstrāde. . 
• Konkurētspējīgs atalgojums, lai piesaistītu pārvaldē labākos darbiniekus.</t>
  </si>
  <si>
    <t>Adaptācija pēc COVID–19  un atveseļošanas pasākumu īstenošana, elastīga un attālināta darba principu ieviešana.</t>
  </si>
  <si>
    <t>a) 1
b) 1</t>
  </si>
  <si>
    <t>a) izstrādātas vadlīnijas elastīgā darba nodrošināšanai
b) izstrādāts un pieņemts Saeimā publiskās pārvaldes atlīdzības reformas normatīvais regulējums</t>
  </si>
  <si>
    <t>Publiskās pārvaldes modernizācija, atbalsta funkciju centralizācija un resursu optimizācija un koncentrācija uz saturisko darbību un kohēzijas politikas mērķu un rezultātu efektīvu sasniegšanu</t>
  </si>
  <si>
    <t>FM, VAS, VARAM, nozaru ministrijas</t>
  </si>
  <si>
    <t>Publiskās pārvaldes modernizācijas plāna izstrāde, nodrošinot šādu virzienu pilnveidi un attīstību:
• Atvērta, caurskatāma, godprātīga un atbildīga publiskā pārvalde
• Vienoti, centralizēti un standartizēti atbalsta procesi un sistēmas
• Stratēģiska cilvēkresursu vadība un attīstība
• Vieda, elastīga un produktīva darba vide
• Kvalitatīva politikas izstrāde, ieviešana un novērtēšana
• Pieejami, saprotami un atbilstoši pakalpojumi</t>
  </si>
  <si>
    <t>PP, VKS, Valsts pārvaldē nodarbinātie, kas iesaistīti KP īstenošanā</t>
  </si>
  <si>
    <t>• Politikas ietekmes novērtēšanas principi un sistēma
• Sabiedrības apmierinātība ar publisko pakalpojumu kvalitāti un efektivitāti
• Vienotajā pakalpojumu centrā iesaistīto centralizēto pakalpojumu saņēmēju īpatsvara pieaugums</t>
  </si>
  <si>
    <t>a) izstrādāts vienotā pakalpojumu centra koncepts
b) izstrādāts publiskās pārvaldes modernizācijas plāns</t>
  </si>
  <si>
    <t>1 740 000 EUR = VK daļa atbalsta funkciju centralizācijas projektā AF fondā
 13 440 000 EUR = FM daļa atbalsta funkciju centralizācijas projektā AF fondā</t>
  </si>
  <si>
    <t>• Tīmekļa vietne
Laika grafiks: aktīvs darbs pie tīmekļa vietnes izveides noritēs 2021.gadā un rezultēsies ar tīmekļa vietnes izveidi 2022.gada februārī
• Apmeklējums un lietotāju atsauksmes</t>
  </si>
  <si>
    <t>Tīmekļvietnes esfondi.lv pārveide,  attīstība un uzturēšana, nodrošinot informācijas par veiktajām ES fondu investīcijām un atbalsta iespējām pieejamību, kā arī ES fondu ieviešanas caurspīdīgumu, kā vienotu, lietojamības principiem atbilstošu platformu, kas lietotājiem ļauj pārskatāmi, intuitīvi, ērti un efektīvi veikt sev nepieciešamos uzdevumus un sasniegt mērķi, kura dēļ tie ir interesējušies par ES fondiem un apmeklējuši tīmekļa vietni esfondi.lv</t>
  </si>
  <si>
    <t>Tīmekļvietnes pārveide līdz 2022.gada februārim. Pēc tam attīstība un uzturēšana.</t>
  </si>
  <si>
    <t>Attīstīt Tiesību aktu projektu portālu (TAP 2.kārta) kā efektīvu digitālo rīku partnerībai, iesaistei, informācijai un sadarbībai ar pilsonisko sabiedrību un iedzīvotājiem</t>
  </si>
  <si>
    <t>Informācijas sistēma</t>
  </si>
  <si>
    <t>Valsts pārvaldes iestāžu un vietējo pašvaldību veiktspējas stiprināšana vienotas un viegli pieejamas informācijas nodrošināšanai saviem iedzīvotājiem</t>
  </si>
  <si>
    <t>• Vienota tīmekļa vietnes standarta ieviešana pašvaldībās
• Attīstīt un pilnveidot Valsts un pašvaldību iestāžu tīmekļvietņu vienoto platformu (TVP 2.kārta). Paplašināt tajā pieejamo funkcionalitāti, uzlabot un pielāgot gan atbilstoši lietotāju vajadzībām, gan jaunākajām IT sniegtajām iespējām, gan jauno iestāžu, kuras vēlētos pievienoties platformai, vajadzībām.</t>
  </si>
  <si>
    <t>• Pārveidotās tīmekļa vietnes pašvaldībās
• Attīstīta Valsts un pašvaldību iestāžu tīmekļvietņu vienotā platforma</t>
  </si>
  <si>
    <t>1) 21
2) 1</t>
  </si>
  <si>
    <t>1) pārveidoto pašvaldību tīmekļa vietņu skaits
2) attīstīta platforma TVP 2.kārtas ietvaros</t>
  </si>
  <si>
    <t>Finansējuma sadalījums:
1) 397 601 Eur - DP 14-20 2.2.1.1. pasākums (TVP 1.kārtas projekta pagarinājums)
2) 2 100 000 Eur - ANM plāna 2.1.2.1.i. pasākums TVP projekta 2.kārta</t>
  </si>
  <si>
    <t>Attīstīts UK e-portfelis</t>
  </si>
  <si>
    <t>Netiek izdalīts atsevišķs finansējums, jo UK e-portfeļa attīstība tiek īstenota kopā ar tīmekļvietnes esfondi.lv pārveidi un attīstību.</t>
  </si>
  <si>
    <t>UK e-portfeļa attīstība un uzturēšana ar mērķi:
• Izveidot pārskatāmu un strukturētu e-portfeli, kas ļauj pārskatāmāk glabāt informāciju un citos informācijas avotos vai dokumentos norādīt precīzas saites uz konkrētu UK e-portfeļa vietni vai dokumentu.
• Labāk, pārskatāmāk izvietot visus materiālus e-portfelī.
• Ieviest ērtu un ātru dokumentu meklēšanu (pēc atslēgvārdiem, datumiem u.tml.).
• Izveidot vieglu, ātru un ērtu materiālu augšuplādes funkcionalitāti.
• Visas dokumentu mapes, apakšmapes, un apakšmapēs ievietotos dokumentus veidot pēc vienotiem principiem.
• Nodrošināt Iespēju e-portfeli izmantot mobilajās aplikācijās.</t>
  </si>
  <si>
    <t xml:space="preserve">Publisko iepirkumu labās prakses pilnveide, nodrošinot:
• labās prakses nolikumu paraugu marķēšanu un publicēšanu IUB tīmekļvietnē.
• IUB skaidrojumu funkcionalitātes pilnveidi IUB tīmekļvietnē
</t>
  </si>
  <si>
    <t>Informācijas un labās prakses strukturēšana un atjaunošana IUB tīmekļvietnē</t>
  </si>
  <si>
    <t>tīmekļvietne</t>
  </si>
  <si>
    <t>FM (RI), CFLA</t>
  </si>
  <si>
    <t>• Risku pārvaldība un uz risku balstīta rīcība
• Labā prakse prognozēšanā un finanšu vadībā, t.sk. izmantojot modernās tehnoloģijas un publiski pieejamos informācijas resursus</t>
  </si>
  <si>
    <t>Īstenojams ANM plāna 3.1.1.2.i. pasākuma ietvaros.</t>
  </si>
  <si>
    <t>Nevalstisko organizāciju izaugsme sociālās drošības pārstāvniecības stiprināšanai un  sabiedrības interešu uzraudzībai</t>
  </si>
  <si>
    <t>NVO pārstāvniecības stiprināšanas darbības sociālās drošības un sabiedrības interešu uzraudzības par ārvalstu investīciju un valsts budžeta finansējuma izlietojumu jomās, nodrošinot:
• ekspertu piesaisti;
• dalību apmācībās, semināros, konferencēs, diskusijās, darba grupās, pieredzes apmaiņas vizītēs, tostarp ārvalstīs, stažēšanās pasākumos, informatīvos pasākumos un līdzdalības platformās valsts, pašvaldību un starptautiskā līmenī vai to organizēšana;
• dalību NVO tīklošanās pasākumos un to organizēšana;
metodiku, rokasgrāmatu, stratēģiju, vadlīniju, ieteikumu, instrukciju, informācijas apkopojumu, aptauju, analītisko aprakstu, atzinumu un viedokļu apkopojumu izstrādi un atbalsta sniegšanu organizācijām to darbības uzsākšanai; 
• informācijas un publicitātes pasākumus u.c.</t>
  </si>
  <si>
    <t>Īstenojams ANM plāna 6.3.1.4.i. pasākuma ietvaros.</t>
  </si>
  <si>
    <t>AKCK finansējums</t>
  </si>
  <si>
    <t>KP VIS attīstība</t>
  </si>
  <si>
    <t>Ministriju horizontālie pasākumi</t>
  </si>
  <si>
    <t>Atveseļošanas fonds</t>
  </si>
  <si>
    <t>Valsts budžets</t>
  </si>
  <si>
    <t>ES fondu kohēzijas programma 21-27</t>
  </si>
  <si>
    <t>Finansējuma avots
AF plāns</t>
  </si>
  <si>
    <t>Finansējuma avots
ES fondu kohēzijas programma 21-27</t>
  </si>
  <si>
    <t>VARAM, VK, CFLA</t>
  </si>
  <si>
    <t>VK, VARAM</t>
  </si>
  <si>
    <t>Atbalstīto plānošanas reģionu un pašvaldību skaits</t>
  </si>
  <si>
    <t xml:space="preserve">Īstenojams  DP 21-27 5.1.1.2. pasākuma, 6.1.1.6.pasākuma (TPF), un ANM 3.1.1.2.i. pasākuma (atbalsta kopējā pieejamā summa norādīta pie 5.1. pasākuma) ietvaros  </t>
  </si>
  <si>
    <t>Veicināta pilsoniskās sabiedrības iesaistīšanās teritorijas attīstībā, t.sk., vietējā plānošanas, īstenošanas un uzraudzības darbībās</t>
  </si>
  <si>
    <t xml:space="preserve">• Izstrādāts normatīvais ietvars sabiedrības līdzdalībai teritorijas attīstībā, t.sk. attīstības plānošanā
• Pasākumi, t.sk. identificējot labās prakses piemērus
</t>
  </si>
  <si>
    <t>normatīvais ietvars sabiedrības līdzdalībai teritorijas attīstībā, t.sk. vietējās attīstības plānošanā</t>
  </si>
  <si>
    <t>ES fondu projektu iesniedzēju un finansējuma saņēmēju apmierinātība ar informācijas pieejamību un “konsultē vispirms” principa piemērošanu.</t>
  </si>
  <si>
    <t>• Vajadzību apsekojums 
• Mācību programmas, t.sk., ekspertu piesaiste  
• Pieredzes apmaiņas pasākumi, semināri, darba grupas, ideju hakatoni, konferences
• Atbalsts jaunizveidoto pašvaldību plānošanas dokumentu izstrādei un īstenošanai
• Atbalsts jaunu  plānošanas un īstenošanas instrumentu izmantošanai pašvaldībās, tostarp līdzdalības budžetēšanā utt.
• Izpratnes veicināšana  par labas pārvaldības principiem
• Atbalsts iekšējās kontroles sistēmas pamatprasību ieviešanai (atbildīgs – FM)
• Atbalsts uzraudzības mehānisma (iekšējā audita funkcijas) izveidošanai (atbildīgs – FM)</t>
  </si>
  <si>
    <t>VARAM, FM</t>
  </si>
  <si>
    <t>plānošanas reģioni</t>
  </si>
  <si>
    <t>Īstenojams DP 21-27 5.1.1.2. pasākuma (potenciāli pieejamā atbalsta summa norādīta pie 3.1. pasākuma - 377 295 euro) un esošā valsts budžeta ietvaros</t>
  </si>
  <si>
    <t>b) 10</t>
  </si>
  <si>
    <t>Pārraudzīs Tieslietu ministrija sadarbībā ar Tieslietu padomi. Ieviesīs Tiesu administrācija, sadarbībā ar Ģenerālprokuratūru Augstāko tiesu un Iekšlietu ministriju. Īstenojams ANM plāna 6.2.1.3.i pasākuma ietvaros. No 2026.gada 2.pusgada Tieslietu mācību centra izmaksas pilnībā tiks segtas no valsts budžeta līdzekļiem.</t>
  </si>
  <si>
    <t>Veicināt tiesiskumu, it īpaši noziedzīgi iegūtu līdzekļu legalizācijas novēršanu, krāpšanas, finanšu, ekonomisko noziegumu atklāšanu, un tiesu varas stiprināšanu.</t>
  </si>
  <si>
    <r>
      <t>TM</t>
    </r>
    <r>
      <rPr>
        <strike/>
        <sz val="9"/>
        <rFont val="Calibri"/>
        <family val="2"/>
        <scheme val="minor"/>
      </rPr>
      <t xml:space="preserve"> </t>
    </r>
  </si>
  <si>
    <t>Tiesneši, tiesu darbinieki, prokurori, prokuroru palīgi,  izmeklētāji (starpdisciplināros jautājumos, kas būtiski efektīvai tiesas spriešanai)</t>
  </si>
  <si>
    <t>a) Likuma un citu tiesību aktu, kas saistīti ar Tieslietu mācību centru, pieņemšana;
b)  Mācību programmu izstrāde un programmu aktualizācija (pilnveide);
c) Mācību programmu ieviešana 
d) Tehnisko specifikāciju izstrāde Tieslietu mācību centra atjaunošanai vai pārbūvei, iepirkuma izsludināšana; 
e) izveidots Tieslietu mācību centrs. Telpu pielāgošana un aprīkojuma nodrošināšana Tieslietu mācību centra vajadzībām.</t>
  </si>
  <si>
    <t xml:space="preserve">b) Veikta jaunu mācību programmu izstrāde un iepriekš izstrādāto mācību programmu izvērtēšana un aktualizēšana (kopā 10 mācību programmas). Izstrādāto un aktualizēto mācību programmu ieviešana, kā arī turpmāka mācību programmu aktualizēšana </t>
  </si>
  <si>
    <t>• Domnīcu organizēšana diskusijām par Integritātes paktu ieviešanu Latvijā
• Starptautiskās pieredzes izpēte un pārņemšana integritātes paktu ieviešanā
• Integritātes paktu standartu izstrāde valsts pārvaldei</t>
  </si>
  <si>
    <t>• Izstrādāti Integritātes paktu ieviešanas standarti valsts pārvaldei</t>
  </si>
  <si>
    <t>Vienota tiesnešu, tiesu darbinieku, prokuroru, prokuroru palīgu un  izmeklētāju (starpdisciplināros jautājumos, kas būtiski efektīvai tiesas spriešanai) kvalifikācijas pilnveides mācību centra izveide jeb Tieslietu mācību centra izveide, nodrošinot:
• vienotu kompetenču un vajadzību noteikšanu, kā arī jaunu, savstarpēji papildinošu mācību programmu izstrādi, uzsvaru liekot gan uz kompetenču un prasmju attīstību, gan juridiskās domas attīstību;
• 	sistēmisku, jēgpilnu, mērķtiecīgu un uz vajadzībām balstītu pieeju mācību satura noteikšanā un pasniegšanā;
• 	tiesu varas, tai skaitā Tieslietu padomes lomas mācību satura veidošanā un noteikšanā attīstīšanu;
• 	starpdisciplinārā dialoga attīstīšanu;
•  atbilstošu telpu pielāgošanu un to aprīkošanu izveidojot mūsdienīgu un modernu vidi apmācību un izglītības procesa īstenošanai;
• 	starptautiskās sadarbības veicināšanu.</t>
  </si>
  <si>
    <t>SIF, VI, IUB</t>
  </si>
  <si>
    <t xml:space="preserve"> E-kursi, klātienes un neklātienes mācības. TP = 170 550 Eur, ANM plāna 6.3.1.2.i. pasākums = 130 000 Eur.</t>
  </si>
  <si>
    <t xml:space="preserve"> E-kursi (20 tūkst), klātienes un neklātienes mācības (76 tūkst.). E-kurss ir viens uz abām mērķa grupām VKS un FS.</t>
  </si>
  <si>
    <t xml:space="preserve"> E-kursi (20 tūkst.), klātienes un neklātienes mācības (54 tūkst.).</t>
  </si>
  <si>
    <t xml:space="preserve">Viens kompetenču ietvars uz uzraugiem un finansējuma saņēmējiem ar atsevišķiem virzieniem un prasībām. Tiks finansēts no 2014-2020.gada perioda TP resursiem.
</t>
  </si>
  <si>
    <t>Īstenojams ES fondu kohēzijas programmas 21-27 4.3.4.4. pasākuma ietvaros</t>
  </si>
  <si>
    <t>Īstenojams ES fondu kohēzijas programmas 21-27 4.3.4.5. pasākuma ietvaros</t>
  </si>
  <si>
    <t>Finansējuma sadalījums:
1) 3 529 412 EUR KP VIS attīstībai, t.sk. gan Atjaunošanas fonda moduļa izveidei un pielāgošanai, gan 21/27 izveidei un pielāgošanai.
2) 110 000 Eur DAR licences 5 gadu periodam (tiks finansēts no 2014.-2020.gada perioda TP resursiem).</t>
  </si>
  <si>
    <r>
      <t xml:space="preserve">Tehniskā palīdzība
</t>
    </r>
    <r>
      <rPr>
        <b/>
        <sz val="12"/>
        <rFont val="Calibri"/>
        <family val="2"/>
        <charset val="186"/>
        <scheme val="minor"/>
      </rPr>
      <t>(ieskaitot valsts budžeta līdzfinansējumu), t.sk.</t>
    </r>
  </si>
  <si>
    <t>Apmācības NVO, t.sk. E-kursu veidā = 40 000 Eur (VAS dati). Ikgadējās tikšanās ar nozaru ministrijām = 20 000 Eur.
20 000 - Domnīcas, hakatoni. Mērķis tikai uz Kohēzijas fondu vidi.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</si>
</sst>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1]"/>
  </numFmts>
  <fonts count="13" x14ac:knownFonts="1">
    <font>
      <sz val="11"/>
      <color theme="1"/>
      <name val="Calibri"/>
      <family val="2"/>
      <charset val="186"/>
      <scheme val="minor"/>
    </font>
    <font>
      <sz val="9"/>
      <name val="Calibri"/>
      <family val="2"/>
      <scheme val="minor"/>
    </font>
    <font>
      <b/>
      <sz val="20"/>
      <name val="Calibri"/>
      <family val="2"/>
      <charset val="186"/>
      <scheme val="minor"/>
    </font>
    <font>
      <b/>
      <sz val="9"/>
      <name val="Calibri"/>
      <family val="2"/>
      <scheme val="minor"/>
    </font>
    <font>
      <sz val="9"/>
      <color theme="1"/>
      <name val="Calibri"/>
      <family val="2"/>
      <scheme val="minor"/>
    </font>
    <font>
      <b/>
      <sz val="16"/>
      <name val="Calibri"/>
      <family val="2"/>
      <scheme val="minor"/>
    </font>
    <font>
      <b/>
      <sz val="9"/>
      <name val="Calibri"/>
      <family val="2"/>
      <charset val="186"/>
      <scheme val="minor"/>
    </font>
    <font>
      <sz val="9"/>
      <name val="Calibri"/>
      <family val="2"/>
      <charset val="186"/>
      <scheme val="minor"/>
    </font>
    <font>
      <b/>
      <sz val="16"/>
      <name val="Calibri"/>
      <family val="2"/>
      <charset val="186"/>
      <scheme val="minor"/>
    </font>
    <font>
      <b/>
      <sz val="14"/>
      <name val="Calibri"/>
      <family val="2"/>
      <charset val="186"/>
      <scheme val="minor"/>
    </font>
    <font>
      <sz val="9"/>
      <color theme="0"/>
      <name val="Calibri"/>
      <family val="2"/>
      <scheme val="minor"/>
    </font>
    <font>
      <strike/>
      <sz val="9"/>
      <name val="Calibri"/>
      <family val="2"/>
      <scheme val="minor"/>
    </font>
    <font>
      <b/>
      <sz val="12"/>
      <name val="Calibri"/>
      <family val="2"/>
      <charset val="186"/>
      <scheme val="minor"/>
    </font>
  </fonts>
  <fills count="12">
    <fill>
      <patternFill patternType="none"/>
    </fill>
    <fill>
      <patternFill patternType="gray125"/>
    </fill>
    <fill>
      <patternFill patternType="solid">
        <fgColor theme="0"/>
        <bgColor indexed="64"/>
      </patternFill>
    </fill>
    <fill>
      <patternFill patternType="solid">
        <fgColor rgb="FF66FF99"/>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7"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1">
    <xf numFmtId="0" fontId="0" fillId="0" borderId="0"/>
  </cellStyleXfs>
  <cellXfs count="61">
    <xf numFmtId="0" fontId="0" fillId="0" borderId="0" xfId="0"/>
    <xf numFmtId="0" fontId="1" fillId="0" borderId="0" xfId="0" applyFont="1" applyAlignment="1">
      <alignment horizontal="left" vertical="top" wrapText="1"/>
    </xf>
    <xf numFmtId="0" fontId="2" fillId="2" borderId="0" xfId="0" applyFont="1" applyFill="1" applyAlignment="1">
      <alignment horizontal="left" vertical="top"/>
    </xf>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3" fillId="3" borderId="1" xfId="0" applyFont="1" applyFill="1" applyBorder="1" applyAlignment="1">
      <alignment horizontal="center" vertical="center" wrapText="1"/>
    </xf>
    <xf numFmtId="0" fontId="1" fillId="4"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1" fillId="4" borderId="1" xfId="0" applyFont="1" applyFill="1" applyBorder="1" applyAlignment="1">
      <alignment horizontal="left" vertical="top"/>
    </xf>
    <xf numFmtId="0" fontId="4" fillId="4" borderId="1" xfId="0" applyFont="1" applyFill="1" applyBorder="1" applyAlignment="1">
      <alignment horizontal="left" vertical="top" wrapText="1"/>
    </xf>
    <xf numFmtId="0" fontId="4" fillId="4" borderId="1" xfId="0" applyFont="1" applyFill="1" applyBorder="1" applyAlignment="1">
      <alignment vertical="top" wrapText="1"/>
    </xf>
    <xf numFmtId="1" fontId="1" fillId="4" borderId="1" xfId="0" applyNumberFormat="1" applyFont="1" applyFill="1" applyBorder="1" applyAlignment="1">
      <alignment horizontal="left" vertical="top" wrapText="1"/>
    </xf>
    <xf numFmtId="0" fontId="3" fillId="7" borderId="1" xfId="0" applyFont="1" applyFill="1" applyBorder="1" applyAlignment="1">
      <alignment horizontal="left" vertical="top" wrapText="1"/>
    </xf>
    <xf numFmtId="0" fontId="1" fillId="7" borderId="1" xfId="0" applyFont="1" applyFill="1" applyBorder="1" applyAlignment="1">
      <alignment horizontal="left" vertical="top" wrapText="1"/>
    </xf>
    <xf numFmtId="0" fontId="1" fillId="7" borderId="1" xfId="0" applyFont="1" applyFill="1" applyBorder="1" applyAlignment="1">
      <alignment horizontal="left" vertical="top"/>
    </xf>
    <xf numFmtId="0" fontId="3" fillId="8" borderId="1" xfId="0" applyFont="1" applyFill="1" applyBorder="1" applyAlignment="1">
      <alignment horizontal="left" vertical="top" wrapText="1"/>
    </xf>
    <xf numFmtId="0" fontId="1" fillId="8" borderId="1" xfId="0" applyFont="1" applyFill="1" applyBorder="1" applyAlignment="1">
      <alignment horizontal="left" vertical="top" wrapText="1"/>
    </xf>
    <xf numFmtId="0" fontId="1" fillId="8" borderId="1" xfId="0" applyFont="1" applyFill="1" applyBorder="1" applyAlignment="1">
      <alignment horizontal="left" vertical="top"/>
    </xf>
    <xf numFmtId="3" fontId="1" fillId="0" borderId="0" xfId="0" applyNumberFormat="1" applyFont="1" applyAlignment="1">
      <alignment horizontal="center" vertical="center"/>
    </xf>
    <xf numFmtId="3" fontId="3" fillId="3" borderId="1" xfId="0" applyNumberFormat="1" applyFont="1" applyFill="1" applyBorder="1" applyAlignment="1">
      <alignment horizontal="center" vertical="center" wrapText="1"/>
    </xf>
    <xf numFmtId="3" fontId="1" fillId="4" borderId="1" xfId="0" applyNumberFormat="1" applyFont="1" applyFill="1" applyBorder="1" applyAlignment="1">
      <alignment horizontal="center" vertical="center" wrapText="1"/>
    </xf>
    <xf numFmtId="1" fontId="1" fillId="7" borderId="1" xfId="0" applyNumberFormat="1" applyFont="1" applyFill="1" applyBorder="1" applyAlignment="1">
      <alignment horizontal="left" vertical="top" wrapText="1"/>
    </xf>
    <xf numFmtId="0" fontId="1" fillId="4" borderId="1" xfId="0" applyFont="1" applyFill="1" applyBorder="1" applyAlignment="1">
      <alignment horizontal="center" vertical="center" wrapText="1"/>
    </xf>
    <xf numFmtId="0" fontId="7" fillId="8" borderId="1" xfId="0" applyFont="1" applyFill="1" applyBorder="1" applyAlignment="1">
      <alignment horizontal="left" vertical="top" wrapText="1"/>
    </xf>
    <xf numFmtId="0" fontId="1" fillId="0" borderId="1" xfId="0" applyFont="1" applyBorder="1" applyAlignment="1">
      <alignment horizontal="left" vertical="top"/>
    </xf>
    <xf numFmtId="0" fontId="6" fillId="8" borderId="1" xfId="0" applyFont="1" applyFill="1" applyBorder="1" applyAlignment="1">
      <alignment horizontal="left" vertical="top"/>
    </xf>
    <xf numFmtId="164" fontId="6" fillId="9" borderId="1" xfId="0" applyNumberFormat="1" applyFont="1" applyFill="1" applyBorder="1" applyAlignment="1">
      <alignment horizontal="center" vertical="center" wrapText="1"/>
    </xf>
    <xf numFmtId="0" fontId="1" fillId="11" borderId="1" xfId="0" applyFont="1" applyFill="1" applyBorder="1" applyAlignment="1">
      <alignment horizontal="center" vertical="center"/>
    </xf>
    <xf numFmtId="3" fontId="1" fillId="0" borderId="0" xfId="0" applyNumberFormat="1" applyFont="1" applyAlignment="1">
      <alignment horizontal="center" vertical="center" wrapText="1"/>
    </xf>
    <xf numFmtId="164" fontId="1" fillId="4"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11" borderId="1" xfId="0" applyFont="1" applyFill="1" applyBorder="1" applyAlignment="1">
      <alignment horizontal="center" vertical="center" wrapText="1"/>
    </xf>
    <xf numFmtId="164" fontId="10" fillId="0" borderId="0" xfId="0" applyNumberFormat="1" applyFont="1" applyAlignment="1">
      <alignment horizontal="left" vertical="top"/>
    </xf>
    <xf numFmtId="164" fontId="10" fillId="0" borderId="0" xfId="0" applyNumberFormat="1" applyFont="1" applyAlignment="1">
      <alignment horizontal="center" vertical="center"/>
    </xf>
    <xf numFmtId="3" fontId="1" fillId="0" borderId="0" xfId="0" applyNumberFormat="1" applyFont="1" applyAlignment="1">
      <alignment horizontal="left" vertical="top"/>
    </xf>
    <xf numFmtId="164" fontId="1" fillId="0" borderId="0" xfId="0" applyNumberFormat="1" applyFont="1" applyAlignment="1">
      <alignment horizontal="left" vertical="top"/>
    </xf>
    <xf numFmtId="0" fontId="8" fillId="10" borderId="1" xfId="0" applyFont="1" applyFill="1" applyBorder="1" applyAlignment="1">
      <alignment horizontal="left" vertical="top"/>
    </xf>
    <xf numFmtId="3" fontId="8" fillId="0" borderId="3" xfId="0" applyNumberFormat="1" applyFont="1" applyBorder="1" applyAlignment="1">
      <alignment horizontal="center" vertical="center"/>
    </xf>
    <xf numFmtId="3" fontId="8" fillId="0" borderId="2" xfId="0" applyNumberFormat="1" applyFont="1" applyBorder="1" applyAlignment="1">
      <alignment horizontal="center" vertical="center"/>
    </xf>
    <xf numFmtId="3" fontId="9" fillId="0" borderId="3" xfId="0" applyNumberFormat="1" applyFont="1" applyBorder="1" applyAlignment="1">
      <alignment horizontal="center" vertical="center"/>
    </xf>
    <xf numFmtId="3" fontId="9" fillId="0" borderId="2" xfId="0" applyNumberFormat="1" applyFont="1" applyBorder="1" applyAlignment="1">
      <alignment horizontal="center" vertical="center"/>
    </xf>
    <xf numFmtId="3" fontId="8" fillId="0" borderId="1" xfId="0" applyNumberFormat="1" applyFont="1" applyBorder="1" applyAlignment="1">
      <alignment horizontal="center" vertical="center"/>
    </xf>
    <xf numFmtId="0" fontId="8" fillId="10" borderId="9" xfId="0" applyFont="1" applyFill="1" applyBorder="1" applyAlignment="1">
      <alignment horizontal="left" vertical="top" wrapText="1"/>
    </xf>
    <xf numFmtId="0" fontId="8" fillId="10" borderId="10" xfId="0" applyFont="1" applyFill="1" applyBorder="1" applyAlignment="1">
      <alignment horizontal="left" vertical="top"/>
    </xf>
    <xf numFmtId="0" fontId="8" fillId="10" borderId="11" xfId="0" applyFont="1" applyFill="1" applyBorder="1" applyAlignment="1">
      <alignment horizontal="left" vertical="top"/>
    </xf>
    <xf numFmtId="0" fontId="9" fillId="10" borderId="5" xfId="0" applyFont="1" applyFill="1" applyBorder="1" applyAlignment="1">
      <alignment horizontal="right" vertical="top"/>
    </xf>
    <xf numFmtId="0" fontId="9" fillId="10" borderId="0" xfId="0" applyFont="1" applyFill="1" applyBorder="1" applyAlignment="1">
      <alignment horizontal="right" vertical="top"/>
    </xf>
    <xf numFmtId="0" fontId="9" fillId="10" borderId="6" xfId="0" applyFont="1" applyFill="1" applyBorder="1" applyAlignment="1">
      <alignment horizontal="right" vertical="top"/>
    </xf>
    <xf numFmtId="0" fontId="9" fillId="10" borderId="7" xfId="0" applyFont="1" applyFill="1" applyBorder="1" applyAlignment="1">
      <alignment horizontal="right" vertical="top"/>
    </xf>
    <xf numFmtId="0" fontId="9" fillId="10" borderId="12" xfId="0" applyFont="1" applyFill="1" applyBorder="1" applyAlignment="1">
      <alignment horizontal="right" vertical="top"/>
    </xf>
    <xf numFmtId="0" fontId="9" fillId="10" borderId="8" xfId="0" applyFont="1" applyFill="1" applyBorder="1" applyAlignment="1">
      <alignment horizontal="right" vertical="top"/>
    </xf>
    <xf numFmtId="0" fontId="3" fillId="6" borderId="3" xfId="0" applyFont="1" applyFill="1" applyBorder="1" applyAlignment="1">
      <alignment horizontal="left" vertical="top" wrapText="1"/>
    </xf>
    <xf numFmtId="0" fontId="3" fillId="6" borderId="4" xfId="0" applyFont="1" applyFill="1" applyBorder="1" applyAlignment="1">
      <alignment horizontal="left" vertical="top" wrapText="1"/>
    </xf>
    <xf numFmtId="0" fontId="3" fillId="6" borderId="2" xfId="0" applyFont="1" applyFill="1" applyBorder="1" applyAlignment="1">
      <alignment horizontal="left" vertical="top" wrapText="1"/>
    </xf>
    <xf numFmtId="0" fontId="5" fillId="5" borderId="1" xfId="0" applyFont="1" applyFill="1" applyBorder="1" applyAlignment="1">
      <alignment horizontal="left" vertical="top" wrapText="1"/>
    </xf>
    <xf numFmtId="0" fontId="3" fillId="6" borderId="1" xfId="0" applyFont="1" applyFill="1" applyBorder="1" applyAlignment="1">
      <alignment horizontal="left" vertical="top" wrapText="1"/>
    </xf>
    <xf numFmtId="0" fontId="5" fillId="5" borderId="3" xfId="0" applyFont="1" applyFill="1" applyBorder="1" applyAlignment="1">
      <alignment horizontal="left" vertical="top" wrapText="1"/>
    </xf>
    <xf numFmtId="0" fontId="5" fillId="5" borderId="4" xfId="0" applyFont="1" applyFill="1" applyBorder="1" applyAlignment="1">
      <alignment horizontal="left" vertical="top" wrapText="1"/>
    </xf>
    <xf numFmtId="0" fontId="5" fillId="5" borderId="2"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E0A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00E38-E466-4736-B661-7B3503959DC7}">
  <dimension ref="A1:AG69"/>
  <sheetViews>
    <sheetView tabSelected="1" zoomScale="90" zoomScaleNormal="90" workbookViewId="0">
      <selection activeCell="R63" sqref="R63"/>
    </sheetView>
  </sheetViews>
  <sheetFormatPr defaultColWidth="9.140625" defaultRowHeight="12" x14ac:dyDescent="0.25"/>
  <cols>
    <col min="1" max="1" width="7.28515625" style="1" customWidth="1"/>
    <col min="2" max="2" width="13.85546875" style="1" customWidth="1"/>
    <col min="3" max="3" width="23.42578125" style="5" customWidth="1"/>
    <col min="4" max="4" width="25.42578125" style="1" customWidth="1"/>
    <col min="5" max="5" width="9.28515625" style="5" customWidth="1"/>
    <col min="6" max="6" width="14.85546875" style="5" customWidth="1"/>
    <col min="7" max="7" width="10.85546875" style="1" customWidth="1"/>
    <col min="8" max="8" width="13.5703125" style="5" customWidth="1"/>
    <col min="9" max="9" width="19.85546875" style="1" customWidth="1"/>
    <col min="10" max="10" width="10.42578125" style="5" customWidth="1"/>
    <col min="11" max="11" width="15.28515625" style="5" customWidth="1"/>
    <col min="12" max="12" width="13.28515625" style="5" customWidth="1"/>
    <col min="13" max="13" width="12.7109375" style="5" customWidth="1"/>
    <col min="14" max="14" width="11.85546875" style="5" customWidth="1"/>
    <col min="15" max="15" width="15.85546875" style="5" customWidth="1"/>
    <col min="16" max="16" width="20.42578125" style="5" hidden="1" customWidth="1"/>
    <col min="17" max="17" width="15.85546875" style="19" customWidth="1"/>
    <col min="18" max="18" width="23" style="1" bestFit="1" customWidth="1"/>
    <col min="19" max="19" width="11.28515625" style="5" hidden="1" customWidth="1"/>
    <col min="20" max="20" width="6.42578125" style="31" customWidth="1"/>
    <col min="21" max="33" width="6.42578125" style="32" customWidth="1"/>
    <col min="34" max="16384" width="9.140625" style="5"/>
  </cols>
  <sheetData>
    <row r="1" spans="1:33" ht="26.25" x14ac:dyDescent="0.25">
      <c r="C1" s="2" t="s">
        <v>0</v>
      </c>
      <c r="D1" s="3"/>
      <c r="E1" s="4"/>
      <c r="F1" s="4"/>
      <c r="G1" s="3"/>
      <c r="H1" s="4"/>
      <c r="I1" s="3"/>
      <c r="J1" s="4"/>
    </row>
    <row r="3" spans="1:33" ht="59.1" customHeight="1" x14ac:dyDescent="0.25">
      <c r="A3" s="6" t="s">
        <v>1</v>
      </c>
      <c r="B3" s="6" t="s">
        <v>2</v>
      </c>
      <c r="C3" s="6" t="s">
        <v>3</v>
      </c>
      <c r="D3" s="6" t="s">
        <v>4</v>
      </c>
      <c r="E3" s="6" t="s">
        <v>5</v>
      </c>
      <c r="F3" s="6" t="s">
        <v>6</v>
      </c>
      <c r="G3" s="6" t="s">
        <v>7</v>
      </c>
      <c r="H3" s="6" t="s">
        <v>8</v>
      </c>
      <c r="I3" s="6" t="s">
        <v>9</v>
      </c>
      <c r="J3" s="6" t="s">
        <v>10</v>
      </c>
      <c r="K3" s="6" t="s">
        <v>11</v>
      </c>
      <c r="L3" s="6" t="s">
        <v>12</v>
      </c>
      <c r="M3" s="6" t="s">
        <v>268</v>
      </c>
      <c r="N3" s="6" t="s">
        <v>13</v>
      </c>
      <c r="O3" s="6" t="s">
        <v>269</v>
      </c>
      <c r="P3" s="6" t="s">
        <v>14</v>
      </c>
      <c r="Q3" s="20" t="s">
        <v>128</v>
      </c>
      <c r="R3" s="6" t="s">
        <v>129</v>
      </c>
      <c r="S3" s="6" t="s">
        <v>15</v>
      </c>
      <c r="T3" s="6" t="s">
        <v>185</v>
      </c>
      <c r="U3" s="6" t="s">
        <v>186</v>
      </c>
      <c r="V3" s="6" t="s">
        <v>173</v>
      </c>
      <c r="W3" s="6" t="s">
        <v>174</v>
      </c>
      <c r="X3" s="6" t="s">
        <v>175</v>
      </c>
      <c r="Y3" s="6" t="s">
        <v>176</v>
      </c>
      <c r="Z3" s="6" t="s">
        <v>177</v>
      </c>
      <c r="AA3" s="6" t="s">
        <v>178</v>
      </c>
      <c r="AB3" s="6" t="s">
        <v>179</v>
      </c>
      <c r="AC3" s="6" t="s">
        <v>180</v>
      </c>
      <c r="AD3" s="6" t="s">
        <v>181</v>
      </c>
      <c r="AE3" s="6" t="s">
        <v>182</v>
      </c>
      <c r="AF3" s="6" t="s">
        <v>183</v>
      </c>
      <c r="AG3" s="6" t="s">
        <v>184</v>
      </c>
    </row>
    <row r="4" spans="1:33" ht="20.25" customHeight="1" x14ac:dyDescent="0.25">
      <c r="A4" s="56" t="s">
        <v>16</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row>
    <row r="5" spans="1:33" ht="20.25" customHeight="1" x14ac:dyDescent="0.25">
      <c r="A5" s="57" t="s">
        <v>17</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row>
    <row r="6" spans="1:33" ht="144.75" customHeight="1" x14ac:dyDescent="0.25">
      <c r="A6" s="8">
        <v>1.1000000000000001</v>
      </c>
      <c r="B6" s="8" t="s">
        <v>18</v>
      </c>
      <c r="C6" s="7" t="s">
        <v>284</v>
      </c>
      <c r="D6" s="7" t="s">
        <v>291</v>
      </c>
      <c r="E6" s="7" t="s">
        <v>285</v>
      </c>
      <c r="F6" s="7" t="s">
        <v>188</v>
      </c>
      <c r="G6" s="7" t="s">
        <v>20</v>
      </c>
      <c r="H6" s="7" t="s">
        <v>286</v>
      </c>
      <c r="I6" s="7" t="s">
        <v>287</v>
      </c>
      <c r="J6" s="7" t="s">
        <v>282</v>
      </c>
      <c r="K6" s="7" t="s">
        <v>288</v>
      </c>
      <c r="L6" s="27"/>
      <c r="M6" s="27">
        <v>7572030</v>
      </c>
      <c r="N6" s="27"/>
      <c r="O6" s="27"/>
      <c r="P6" s="27"/>
      <c r="Q6" s="30">
        <f>SUM(L6:P6)</f>
        <v>7572030</v>
      </c>
      <c r="R6" s="7" t="s">
        <v>283</v>
      </c>
      <c r="S6" s="7" t="s">
        <v>21</v>
      </c>
      <c r="T6" s="28"/>
      <c r="U6" s="28"/>
      <c r="V6" s="28" t="s">
        <v>36</v>
      </c>
      <c r="W6" s="28" t="s">
        <v>36</v>
      </c>
      <c r="X6" s="28" t="s">
        <v>36</v>
      </c>
      <c r="Y6" s="28" t="s">
        <v>36</v>
      </c>
      <c r="Z6" s="28" t="s">
        <v>36</v>
      </c>
      <c r="AA6" s="28" t="s">
        <v>36</v>
      </c>
      <c r="AB6" s="28" t="s">
        <v>36</v>
      </c>
      <c r="AC6" s="28" t="s">
        <v>36</v>
      </c>
      <c r="AD6" s="28" t="s">
        <v>36</v>
      </c>
      <c r="AE6" s="28"/>
      <c r="AF6" s="28"/>
      <c r="AG6" s="28"/>
    </row>
    <row r="7" spans="1:33" ht="133.5" customHeight="1" x14ac:dyDescent="0.25">
      <c r="A7" s="8">
        <v>1.2</v>
      </c>
      <c r="B7" s="8" t="s">
        <v>16</v>
      </c>
      <c r="C7" s="7" t="s">
        <v>189</v>
      </c>
      <c r="D7" s="7" t="s">
        <v>190</v>
      </c>
      <c r="E7" s="7" t="s">
        <v>191</v>
      </c>
      <c r="F7" s="7" t="s">
        <v>192</v>
      </c>
      <c r="G7" s="7"/>
      <c r="H7" s="7" t="s">
        <v>193</v>
      </c>
      <c r="I7" s="7" t="s">
        <v>194</v>
      </c>
      <c r="J7" s="7" t="s">
        <v>195</v>
      </c>
      <c r="K7" s="7" t="s">
        <v>196</v>
      </c>
      <c r="L7" s="27"/>
      <c r="M7" s="27"/>
      <c r="N7" s="27">
        <v>6114036</v>
      </c>
      <c r="O7" s="27"/>
      <c r="P7" s="27"/>
      <c r="Q7" s="30">
        <f>SUM(L7:P7)</f>
        <v>6114036</v>
      </c>
      <c r="R7" s="7"/>
      <c r="S7" s="7" t="s">
        <v>21</v>
      </c>
      <c r="T7" s="28"/>
      <c r="U7" s="28"/>
      <c r="V7" s="28" t="s">
        <v>36</v>
      </c>
      <c r="W7" s="28" t="s">
        <v>36</v>
      </c>
      <c r="X7" s="28" t="s">
        <v>36</v>
      </c>
      <c r="Y7" s="28" t="s">
        <v>36</v>
      </c>
      <c r="Z7" s="28" t="s">
        <v>36</v>
      </c>
      <c r="AA7" s="28" t="s">
        <v>36</v>
      </c>
      <c r="AB7" s="28"/>
      <c r="AC7" s="28"/>
      <c r="AD7" s="28"/>
      <c r="AE7" s="28"/>
      <c r="AF7" s="28"/>
      <c r="AG7" s="28"/>
    </row>
    <row r="8" spans="1:33" ht="112.5" customHeight="1" x14ac:dyDescent="0.25">
      <c r="A8" s="8">
        <v>1.3</v>
      </c>
      <c r="B8" s="8" t="s">
        <v>16</v>
      </c>
      <c r="C8" s="7" t="s">
        <v>23</v>
      </c>
      <c r="D8" s="7" t="s">
        <v>289</v>
      </c>
      <c r="E8" s="7" t="s">
        <v>19</v>
      </c>
      <c r="F8" s="7" t="s">
        <v>292</v>
      </c>
      <c r="G8" s="7" t="s">
        <v>197</v>
      </c>
      <c r="H8" s="7" t="s">
        <v>25</v>
      </c>
      <c r="I8" s="7" t="s">
        <v>290</v>
      </c>
      <c r="J8" s="7">
        <v>1</v>
      </c>
      <c r="K8" s="7" t="s">
        <v>198</v>
      </c>
      <c r="L8" s="27">
        <v>200000</v>
      </c>
      <c r="M8" s="27"/>
      <c r="N8" s="27"/>
      <c r="O8" s="27"/>
      <c r="P8" s="27"/>
      <c r="Q8" s="30">
        <f>SUM(L8:P8)</f>
        <v>200000</v>
      </c>
      <c r="R8" s="7"/>
      <c r="S8" s="9"/>
      <c r="T8" s="33"/>
      <c r="U8" s="28"/>
      <c r="V8" s="28"/>
      <c r="W8" s="28"/>
      <c r="X8" s="28"/>
      <c r="Y8" s="28"/>
      <c r="Z8" s="28"/>
      <c r="AA8" s="28"/>
      <c r="AB8" s="28" t="s">
        <v>36</v>
      </c>
      <c r="AC8" s="28" t="s">
        <v>36</v>
      </c>
      <c r="AD8" s="28" t="s">
        <v>36</v>
      </c>
      <c r="AE8" s="28" t="s">
        <v>36</v>
      </c>
      <c r="AF8" s="28" t="s">
        <v>36</v>
      </c>
      <c r="AG8" s="28" t="s">
        <v>36</v>
      </c>
    </row>
    <row r="9" spans="1:33" ht="114.75" customHeight="1" x14ac:dyDescent="0.25">
      <c r="A9" s="8">
        <v>1.4</v>
      </c>
      <c r="B9" s="8" t="s">
        <v>16</v>
      </c>
      <c r="C9" s="7" t="s">
        <v>148</v>
      </c>
      <c r="D9" s="7" t="s">
        <v>149</v>
      </c>
      <c r="E9" s="7" t="s">
        <v>19</v>
      </c>
      <c r="F9" s="7" t="s">
        <v>24</v>
      </c>
      <c r="G9" s="7" t="s">
        <v>26</v>
      </c>
      <c r="H9" s="7" t="s">
        <v>27</v>
      </c>
      <c r="I9" s="7" t="s">
        <v>199</v>
      </c>
      <c r="J9" s="7">
        <v>31</v>
      </c>
      <c r="K9" s="7" t="s">
        <v>200</v>
      </c>
      <c r="L9" s="27">
        <v>62500</v>
      </c>
      <c r="M9" s="27"/>
      <c r="N9" s="27"/>
      <c r="O9" s="27"/>
      <c r="P9" s="27"/>
      <c r="Q9" s="30">
        <f>SUM(L9:P9)</f>
        <v>62500</v>
      </c>
      <c r="R9" s="7" t="s">
        <v>150</v>
      </c>
      <c r="S9" s="9" t="s">
        <v>28</v>
      </c>
      <c r="T9" s="33"/>
      <c r="U9" s="28"/>
      <c r="V9" s="28"/>
      <c r="W9" s="28" t="s">
        <v>36</v>
      </c>
      <c r="X9" s="28" t="s">
        <v>36</v>
      </c>
      <c r="Y9" s="28" t="s">
        <v>36</v>
      </c>
      <c r="Z9" s="28" t="s">
        <v>36</v>
      </c>
      <c r="AA9" s="28" t="s">
        <v>36</v>
      </c>
      <c r="AB9" s="28" t="s">
        <v>36</v>
      </c>
      <c r="AC9" s="28" t="s">
        <v>36</v>
      </c>
      <c r="AD9" s="28" t="s">
        <v>36</v>
      </c>
      <c r="AE9" s="28" t="s">
        <v>36</v>
      </c>
      <c r="AF9" s="28" t="s">
        <v>36</v>
      </c>
      <c r="AG9" s="28" t="s">
        <v>36</v>
      </c>
    </row>
    <row r="10" spans="1:33" ht="20.25" customHeight="1" x14ac:dyDescent="0.25">
      <c r="A10" s="53" t="s">
        <v>31</v>
      </c>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5"/>
    </row>
    <row r="11" spans="1:33" ht="168" x14ac:dyDescent="0.25">
      <c r="A11" s="8">
        <v>2.1</v>
      </c>
      <c r="B11" s="8" t="s">
        <v>16</v>
      </c>
      <c r="C11" s="10" t="s">
        <v>32</v>
      </c>
      <c r="D11" s="7" t="s">
        <v>201</v>
      </c>
      <c r="E11" s="7" t="s">
        <v>24</v>
      </c>
      <c r="F11" s="7" t="s">
        <v>33</v>
      </c>
      <c r="G11" s="7" t="s">
        <v>34</v>
      </c>
      <c r="H11" s="7" t="s">
        <v>35</v>
      </c>
      <c r="I11" s="7" t="s">
        <v>202</v>
      </c>
      <c r="J11" s="7">
        <v>1</v>
      </c>
      <c r="K11" s="7" t="s">
        <v>203</v>
      </c>
      <c r="L11" s="27" t="s">
        <v>20</v>
      </c>
      <c r="M11" s="27"/>
      <c r="N11" s="27"/>
      <c r="O11" s="27"/>
      <c r="P11" s="27"/>
      <c r="Q11" s="21" t="s">
        <v>20</v>
      </c>
      <c r="R11" s="7"/>
      <c r="S11" s="7"/>
      <c r="T11" s="28" t="s">
        <v>36</v>
      </c>
      <c r="U11" s="28" t="s">
        <v>36</v>
      </c>
      <c r="V11" s="28" t="s">
        <v>36</v>
      </c>
      <c r="W11" s="28" t="s">
        <v>36</v>
      </c>
      <c r="X11" s="28"/>
      <c r="Y11" s="28"/>
      <c r="Z11" s="28"/>
      <c r="AA11" s="28"/>
      <c r="AB11" s="28"/>
      <c r="AC11" s="28"/>
      <c r="AD11" s="28"/>
      <c r="AE11" s="28"/>
      <c r="AF11" s="28"/>
      <c r="AG11" s="28"/>
    </row>
    <row r="12" spans="1:33" ht="105.75" customHeight="1" x14ac:dyDescent="0.25">
      <c r="A12" s="8">
        <v>2.2000000000000002</v>
      </c>
      <c r="B12" s="8" t="s">
        <v>16</v>
      </c>
      <c r="C12" s="10" t="s">
        <v>37</v>
      </c>
      <c r="D12" s="7" t="s">
        <v>38</v>
      </c>
      <c r="E12" s="7" t="s">
        <v>30</v>
      </c>
      <c r="F12" s="7" t="s">
        <v>39</v>
      </c>
      <c r="G12" s="7" t="s">
        <v>40</v>
      </c>
      <c r="H12" s="7" t="s">
        <v>35</v>
      </c>
      <c r="I12" s="7" t="s">
        <v>41</v>
      </c>
      <c r="J12" s="7" t="s">
        <v>146</v>
      </c>
      <c r="K12" s="7" t="s">
        <v>147</v>
      </c>
      <c r="L12" s="27"/>
      <c r="M12" s="27">
        <v>15000</v>
      </c>
      <c r="N12" s="27"/>
      <c r="O12" s="27"/>
      <c r="P12" s="27"/>
      <c r="Q12" s="30">
        <f>SUM(L12:P12)</f>
        <v>15000</v>
      </c>
      <c r="R12" s="7" t="s">
        <v>187</v>
      </c>
      <c r="S12" s="7" t="s">
        <v>42</v>
      </c>
      <c r="T12" s="28"/>
      <c r="U12" s="28"/>
      <c r="V12" s="28"/>
      <c r="W12" s="28" t="s">
        <v>36</v>
      </c>
      <c r="X12" s="28" t="s">
        <v>36</v>
      </c>
      <c r="Y12" s="28" t="s">
        <v>36</v>
      </c>
      <c r="Z12" s="28"/>
      <c r="AA12" s="28"/>
      <c r="AB12" s="28"/>
      <c r="AC12" s="28"/>
      <c r="AD12" s="28"/>
      <c r="AE12" s="28"/>
      <c r="AF12" s="28"/>
      <c r="AG12" s="28"/>
    </row>
    <row r="13" spans="1:33" ht="12" customHeight="1" x14ac:dyDescent="0.25">
      <c r="A13" s="53" t="s">
        <v>43</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5"/>
    </row>
    <row r="14" spans="1:33" ht="324" x14ac:dyDescent="0.25">
      <c r="A14" s="8">
        <v>3.1</v>
      </c>
      <c r="B14" s="8" t="s">
        <v>16</v>
      </c>
      <c r="C14" s="7" t="s">
        <v>204</v>
      </c>
      <c r="D14" s="7" t="s">
        <v>278</v>
      </c>
      <c r="E14" s="7" t="s">
        <v>279</v>
      </c>
      <c r="F14" s="7" t="s">
        <v>280</v>
      </c>
      <c r="G14" s="7" t="s">
        <v>20</v>
      </c>
      <c r="H14" s="7" t="s">
        <v>45</v>
      </c>
      <c r="I14" s="7" t="s">
        <v>205</v>
      </c>
      <c r="J14" s="12">
        <v>48</v>
      </c>
      <c r="K14" s="7" t="s">
        <v>272</v>
      </c>
      <c r="L14" s="27"/>
      <c r="M14" s="27"/>
      <c r="N14" s="27"/>
      <c r="O14" s="27">
        <v>2069229</v>
      </c>
      <c r="P14" s="27"/>
      <c r="Q14" s="30">
        <f>SUM(L14:P14)</f>
        <v>2069229</v>
      </c>
      <c r="R14" s="7" t="s">
        <v>273</v>
      </c>
      <c r="S14" s="9"/>
      <c r="T14" s="28"/>
      <c r="U14" s="28"/>
      <c r="V14" s="28" t="s">
        <v>36</v>
      </c>
      <c r="W14" s="28" t="s">
        <v>36</v>
      </c>
      <c r="X14" s="28" t="s">
        <v>36</v>
      </c>
      <c r="Y14" s="28" t="s">
        <v>36</v>
      </c>
      <c r="Z14" s="28" t="s">
        <v>36</v>
      </c>
      <c r="AA14" s="28" t="s">
        <v>36</v>
      </c>
      <c r="AB14" s="28" t="s">
        <v>36</v>
      </c>
      <c r="AC14" s="28" t="s">
        <v>36</v>
      </c>
      <c r="AD14" s="28" t="s">
        <v>36</v>
      </c>
      <c r="AE14" s="28" t="s">
        <v>36</v>
      </c>
      <c r="AF14" s="28" t="s">
        <v>36</v>
      </c>
      <c r="AG14" s="28" t="s">
        <v>36</v>
      </c>
    </row>
    <row r="15" spans="1:33" ht="132" x14ac:dyDescent="0.25">
      <c r="A15" s="8">
        <v>3.2</v>
      </c>
      <c r="B15" s="8" t="s">
        <v>16</v>
      </c>
      <c r="C15" s="7" t="s">
        <v>274</v>
      </c>
      <c r="D15" s="7" t="s">
        <v>206</v>
      </c>
      <c r="E15" s="7" t="s">
        <v>44</v>
      </c>
      <c r="F15" s="7" t="s">
        <v>207</v>
      </c>
      <c r="G15" s="7" t="s">
        <v>19</v>
      </c>
      <c r="H15" s="7" t="s">
        <v>208</v>
      </c>
      <c r="I15" s="7" t="s">
        <v>275</v>
      </c>
      <c r="J15" s="7">
        <v>1</v>
      </c>
      <c r="K15" s="7" t="s">
        <v>276</v>
      </c>
      <c r="L15" s="27"/>
      <c r="M15" s="27"/>
      <c r="N15" s="27"/>
      <c r="O15" s="27"/>
      <c r="P15" s="27"/>
      <c r="Q15" s="21" t="s">
        <v>20</v>
      </c>
      <c r="R15" s="7" t="s">
        <v>281</v>
      </c>
      <c r="S15" s="9"/>
      <c r="T15" s="28"/>
      <c r="U15" s="28"/>
      <c r="V15" s="28" t="s">
        <v>36</v>
      </c>
      <c r="W15" s="28" t="s">
        <v>36</v>
      </c>
      <c r="X15" s="28" t="s">
        <v>36</v>
      </c>
      <c r="Y15" s="28" t="s">
        <v>36</v>
      </c>
      <c r="Z15" s="28" t="s">
        <v>36</v>
      </c>
      <c r="AA15" s="28" t="s">
        <v>36</v>
      </c>
      <c r="AB15" s="28" t="s">
        <v>36</v>
      </c>
      <c r="AC15" s="28" t="s">
        <v>36</v>
      </c>
      <c r="AD15" s="28" t="s">
        <v>36</v>
      </c>
      <c r="AE15" s="28" t="s">
        <v>36</v>
      </c>
      <c r="AF15" s="28" t="s">
        <v>36</v>
      </c>
      <c r="AG15" s="28" t="s">
        <v>36</v>
      </c>
    </row>
    <row r="16" spans="1:33" ht="96" x14ac:dyDescent="0.25">
      <c r="A16" s="8">
        <v>3.3</v>
      </c>
      <c r="B16" s="8" t="s">
        <v>16</v>
      </c>
      <c r="C16" s="7" t="s">
        <v>46</v>
      </c>
      <c r="D16" s="7" t="s">
        <v>47</v>
      </c>
      <c r="E16" s="7" t="s">
        <v>19</v>
      </c>
      <c r="F16" s="7" t="s">
        <v>209</v>
      </c>
      <c r="G16" s="7" t="s">
        <v>20</v>
      </c>
      <c r="H16" s="7" t="s">
        <v>48</v>
      </c>
      <c r="I16" s="7" t="s">
        <v>49</v>
      </c>
      <c r="J16" s="12">
        <v>30</v>
      </c>
      <c r="K16" s="7" t="s">
        <v>50</v>
      </c>
      <c r="L16" s="27">
        <v>42500</v>
      </c>
      <c r="M16" s="27"/>
      <c r="N16" s="27"/>
      <c r="O16" s="27"/>
      <c r="P16" s="27"/>
      <c r="Q16" s="30">
        <f>SUM(L16:P16)</f>
        <v>42500</v>
      </c>
      <c r="R16" s="7"/>
      <c r="S16" s="7" t="s">
        <v>22</v>
      </c>
      <c r="T16" s="28"/>
      <c r="U16" s="28"/>
      <c r="V16" s="28"/>
      <c r="W16" s="28" t="s">
        <v>36</v>
      </c>
      <c r="X16" s="28" t="s">
        <v>36</v>
      </c>
      <c r="Y16" s="28" t="s">
        <v>36</v>
      </c>
      <c r="Z16" s="28" t="s">
        <v>36</v>
      </c>
      <c r="AA16" s="28" t="s">
        <v>36</v>
      </c>
      <c r="AB16" s="28" t="s">
        <v>36</v>
      </c>
      <c r="AC16" s="28"/>
      <c r="AD16" s="28"/>
      <c r="AE16" s="28"/>
      <c r="AF16" s="28"/>
      <c r="AG16" s="28"/>
    </row>
    <row r="17" spans="1:33" ht="12" customHeight="1" x14ac:dyDescent="0.25">
      <c r="A17" s="53" t="s">
        <v>51</v>
      </c>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5"/>
    </row>
    <row r="18" spans="1:33" ht="144" x14ac:dyDescent="0.25">
      <c r="A18" s="8">
        <v>4.0999999999999996</v>
      </c>
      <c r="B18" s="8" t="s">
        <v>52</v>
      </c>
      <c r="C18" s="7" t="s">
        <v>212</v>
      </c>
      <c r="D18" s="7" t="s">
        <v>215</v>
      </c>
      <c r="E18" s="7" t="s">
        <v>19</v>
      </c>
      <c r="F18" s="7" t="s">
        <v>213</v>
      </c>
      <c r="G18" s="7" t="s">
        <v>20</v>
      </c>
      <c r="H18" s="7" t="s">
        <v>214</v>
      </c>
      <c r="I18" s="7" t="s">
        <v>216</v>
      </c>
      <c r="J18" s="7">
        <v>250</v>
      </c>
      <c r="K18" s="7" t="s">
        <v>217</v>
      </c>
      <c r="L18" s="27"/>
      <c r="M18" s="27"/>
      <c r="N18" s="27"/>
      <c r="O18" s="27">
        <v>1740000</v>
      </c>
      <c r="P18" s="27"/>
      <c r="Q18" s="30">
        <f>SUM(L18:P18)</f>
        <v>1740000</v>
      </c>
      <c r="R18" s="7" t="s">
        <v>298</v>
      </c>
      <c r="S18" s="9" t="s">
        <v>53</v>
      </c>
      <c r="T18" s="28"/>
      <c r="U18" s="28"/>
      <c r="V18" s="28" t="s">
        <v>36</v>
      </c>
      <c r="W18" s="28" t="s">
        <v>36</v>
      </c>
      <c r="X18" s="28" t="s">
        <v>36</v>
      </c>
      <c r="Y18" s="28" t="s">
        <v>36</v>
      </c>
      <c r="Z18" s="28" t="s">
        <v>36</v>
      </c>
      <c r="AA18" s="28" t="s">
        <v>36</v>
      </c>
      <c r="AB18" s="28" t="s">
        <v>36</v>
      </c>
      <c r="AC18" s="28" t="s">
        <v>36</v>
      </c>
      <c r="AD18" s="28" t="s">
        <v>36</v>
      </c>
      <c r="AE18" s="28" t="s">
        <v>36</v>
      </c>
      <c r="AF18" s="28" t="s">
        <v>36</v>
      </c>
      <c r="AG18" s="28" t="s">
        <v>36</v>
      </c>
    </row>
    <row r="19" spans="1:33" ht="210.75" customHeight="1" x14ac:dyDescent="0.25">
      <c r="A19" s="8">
        <v>4.2</v>
      </c>
      <c r="B19" s="8" t="s">
        <v>52</v>
      </c>
      <c r="C19" s="7" t="s">
        <v>218</v>
      </c>
      <c r="D19" s="7" t="s">
        <v>219</v>
      </c>
      <c r="E19" s="7" t="s">
        <v>19</v>
      </c>
      <c r="F19" s="7" t="s">
        <v>20</v>
      </c>
      <c r="G19" s="7" t="s">
        <v>20</v>
      </c>
      <c r="H19" s="7" t="s">
        <v>220</v>
      </c>
      <c r="I19" s="7" t="s">
        <v>221</v>
      </c>
      <c r="J19" s="7">
        <v>2</v>
      </c>
      <c r="K19" s="7" t="s">
        <v>217</v>
      </c>
      <c r="L19" s="27"/>
      <c r="M19" s="27"/>
      <c r="N19" s="27"/>
      <c r="O19" s="27">
        <v>1740000</v>
      </c>
      <c r="P19" s="27"/>
      <c r="Q19" s="30">
        <f>SUM(L19:P19)</f>
        <v>1740000</v>
      </c>
      <c r="R19" s="7" t="s">
        <v>297</v>
      </c>
      <c r="S19" s="9"/>
      <c r="T19" s="28"/>
      <c r="U19" s="28"/>
      <c r="V19" s="28" t="s">
        <v>36</v>
      </c>
      <c r="W19" s="28" t="s">
        <v>36</v>
      </c>
      <c r="X19" s="28" t="s">
        <v>36</v>
      </c>
      <c r="Y19" s="28" t="s">
        <v>36</v>
      </c>
      <c r="Z19" s="28" t="s">
        <v>36</v>
      </c>
      <c r="AA19" s="28" t="s">
        <v>36</v>
      </c>
      <c r="AB19" s="28" t="s">
        <v>36</v>
      </c>
      <c r="AC19" s="28" t="s">
        <v>36</v>
      </c>
      <c r="AD19" s="28" t="s">
        <v>36</v>
      </c>
      <c r="AE19" s="28" t="s">
        <v>36</v>
      </c>
      <c r="AF19" s="28" t="s">
        <v>36</v>
      </c>
      <c r="AG19" s="28" t="s">
        <v>36</v>
      </c>
    </row>
    <row r="20" spans="1:33" ht="357.75" customHeight="1" x14ac:dyDescent="0.25">
      <c r="A20" s="8">
        <v>4.3</v>
      </c>
      <c r="B20" s="8" t="s">
        <v>52</v>
      </c>
      <c r="C20" s="7" t="s">
        <v>259</v>
      </c>
      <c r="D20" s="7" t="s">
        <v>260</v>
      </c>
      <c r="E20" s="7" t="s">
        <v>19</v>
      </c>
      <c r="F20" s="7" t="s">
        <v>213</v>
      </c>
      <c r="G20" s="7" t="s">
        <v>20</v>
      </c>
      <c r="H20" s="7" t="s">
        <v>214</v>
      </c>
      <c r="I20" s="7" t="s">
        <v>216</v>
      </c>
      <c r="J20" s="7">
        <v>30</v>
      </c>
      <c r="K20" s="7" t="s">
        <v>217</v>
      </c>
      <c r="L20" s="27"/>
      <c r="M20" s="27">
        <v>2150010</v>
      </c>
      <c r="N20" s="27"/>
      <c r="O20" s="27"/>
      <c r="P20" s="27"/>
      <c r="Q20" s="30">
        <f>SUM(L20:P20)</f>
        <v>2150010</v>
      </c>
      <c r="R20" s="7" t="s">
        <v>261</v>
      </c>
      <c r="S20" s="9"/>
      <c r="T20" s="28"/>
      <c r="U20" s="28" t="s">
        <v>36</v>
      </c>
      <c r="V20" s="28" t="s">
        <v>36</v>
      </c>
      <c r="W20" s="28" t="s">
        <v>36</v>
      </c>
      <c r="X20" s="28" t="s">
        <v>36</v>
      </c>
      <c r="Y20" s="28" t="s">
        <v>36</v>
      </c>
      <c r="Z20" s="28" t="s">
        <v>36</v>
      </c>
      <c r="AA20" s="28" t="s">
        <v>36</v>
      </c>
      <c r="AB20" s="28" t="s">
        <v>36</v>
      </c>
      <c r="AC20" s="28" t="s">
        <v>36</v>
      </c>
      <c r="AD20" s="28" t="s">
        <v>36</v>
      </c>
      <c r="AE20" s="28"/>
      <c r="AF20" s="28"/>
      <c r="AG20" s="28"/>
    </row>
    <row r="21" spans="1:33" ht="93" customHeight="1" x14ac:dyDescent="0.25">
      <c r="A21" s="8">
        <v>4.4000000000000004</v>
      </c>
      <c r="B21" s="8" t="s">
        <v>52</v>
      </c>
      <c r="C21" s="7" t="s">
        <v>222</v>
      </c>
      <c r="D21" s="7" t="s">
        <v>224</v>
      </c>
      <c r="E21" s="7" t="s">
        <v>19</v>
      </c>
      <c r="F21" s="7" t="s">
        <v>223</v>
      </c>
      <c r="G21" s="7" t="s">
        <v>20</v>
      </c>
      <c r="H21" s="7" t="s">
        <v>29</v>
      </c>
      <c r="I21" s="7" t="s">
        <v>225</v>
      </c>
      <c r="J21" s="7">
        <v>29</v>
      </c>
      <c r="K21" s="7" t="s">
        <v>217</v>
      </c>
      <c r="L21" s="27">
        <v>54441</v>
      </c>
      <c r="M21" s="27"/>
      <c r="N21" s="27"/>
      <c r="O21" s="27"/>
      <c r="P21" s="27"/>
      <c r="Q21" s="30">
        <f>SUM(L21:P21)</f>
        <v>54441</v>
      </c>
      <c r="R21" s="9"/>
      <c r="S21" s="9" t="s">
        <v>53</v>
      </c>
      <c r="T21" s="28"/>
      <c r="U21" s="28"/>
      <c r="V21" s="28" t="s">
        <v>36</v>
      </c>
      <c r="W21" s="28" t="s">
        <v>36</v>
      </c>
      <c r="X21" s="28" t="s">
        <v>36</v>
      </c>
      <c r="Y21" s="28" t="s">
        <v>36</v>
      </c>
      <c r="Z21" s="28" t="s">
        <v>36</v>
      </c>
      <c r="AA21" s="28" t="s">
        <v>36</v>
      </c>
      <c r="AB21" s="28" t="s">
        <v>36</v>
      </c>
      <c r="AC21" s="28" t="s">
        <v>36</v>
      </c>
      <c r="AD21" s="28" t="s">
        <v>36</v>
      </c>
      <c r="AE21" s="28" t="s">
        <v>36</v>
      </c>
      <c r="AF21" s="28" t="s">
        <v>36</v>
      </c>
      <c r="AG21" s="28" t="s">
        <v>36</v>
      </c>
    </row>
    <row r="22" spans="1:33" ht="120" x14ac:dyDescent="0.25">
      <c r="A22" s="8">
        <v>4.5</v>
      </c>
      <c r="B22" s="8" t="s">
        <v>52</v>
      </c>
      <c r="C22" s="7" t="s">
        <v>226</v>
      </c>
      <c r="D22" s="7" t="s">
        <v>227</v>
      </c>
      <c r="E22" s="7" t="s">
        <v>19</v>
      </c>
      <c r="F22" s="7" t="s">
        <v>24</v>
      </c>
      <c r="G22" s="7" t="s">
        <v>54</v>
      </c>
      <c r="H22" s="7" t="s">
        <v>55</v>
      </c>
      <c r="I22" s="7" t="s">
        <v>152</v>
      </c>
      <c r="J22" s="7">
        <v>65</v>
      </c>
      <c r="K22" s="7" t="s">
        <v>151</v>
      </c>
      <c r="L22" s="27">
        <v>80000</v>
      </c>
      <c r="M22" s="27"/>
      <c r="N22" s="27"/>
      <c r="O22" s="27"/>
      <c r="P22" s="27"/>
      <c r="Q22" s="30">
        <f>SUM(L22:P22)</f>
        <v>80000</v>
      </c>
      <c r="R22" s="7" t="s">
        <v>301</v>
      </c>
      <c r="S22" s="9" t="s">
        <v>53</v>
      </c>
      <c r="T22" s="28"/>
      <c r="U22" s="28"/>
      <c r="V22" s="28" t="s">
        <v>36</v>
      </c>
      <c r="W22" s="28" t="s">
        <v>36</v>
      </c>
      <c r="X22" s="28" t="s">
        <v>36</v>
      </c>
      <c r="Y22" s="28" t="s">
        <v>36</v>
      </c>
      <c r="Z22" s="28" t="s">
        <v>36</v>
      </c>
      <c r="AA22" s="28" t="s">
        <v>36</v>
      </c>
      <c r="AB22" s="28" t="s">
        <v>36</v>
      </c>
      <c r="AC22" s="28" t="s">
        <v>36</v>
      </c>
      <c r="AD22" s="28" t="s">
        <v>36</v>
      </c>
      <c r="AE22" s="28" t="s">
        <v>36</v>
      </c>
      <c r="AF22" s="28" t="s">
        <v>36</v>
      </c>
      <c r="AG22" s="28" t="s">
        <v>36</v>
      </c>
    </row>
    <row r="23" spans="1:33" ht="12" customHeight="1" x14ac:dyDescent="0.25">
      <c r="A23" s="53" t="s">
        <v>56</v>
      </c>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5"/>
    </row>
    <row r="24" spans="1:33" ht="180" x14ac:dyDescent="0.25">
      <c r="A24" s="8">
        <v>5.0999999999999996</v>
      </c>
      <c r="B24" s="8" t="s">
        <v>16</v>
      </c>
      <c r="C24" s="7" t="s">
        <v>57</v>
      </c>
      <c r="D24" s="7" t="s">
        <v>210</v>
      </c>
      <c r="E24" s="7" t="s">
        <v>44</v>
      </c>
      <c r="F24" s="7" t="s">
        <v>19</v>
      </c>
      <c r="G24" s="7" t="s">
        <v>30</v>
      </c>
      <c r="H24" s="7" t="s">
        <v>45</v>
      </c>
      <c r="I24" s="7" t="s">
        <v>211</v>
      </c>
      <c r="J24" s="12">
        <v>48</v>
      </c>
      <c r="K24" s="7" t="s">
        <v>272</v>
      </c>
      <c r="L24" s="27"/>
      <c r="M24" s="27">
        <v>2500000</v>
      </c>
      <c r="N24" s="27"/>
      <c r="O24" s="27"/>
      <c r="P24" s="27"/>
      <c r="Q24" s="30">
        <f>SUM(L24:P24)</f>
        <v>2500000</v>
      </c>
      <c r="R24" s="7" t="s">
        <v>258</v>
      </c>
      <c r="S24" s="9"/>
      <c r="T24" s="28"/>
      <c r="U24" s="28"/>
      <c r="V24" s="28" t="s">
        <v>36</v>
      </c>
      <c r="W24" s="28" t="s">
        <v>36</v>
      </c>
      <c r="X24" s="28" t="s">
        <v>36</v>
      </c>
      <c r="Y24" s="28" t="s">
        <v>36</v>
      </c>
      <c r="Z24" s="28" t="s">
        <v>36</v>
      </c>
      <c r="AA24" s="28" t="s">
        <v>36</v>
      </c>
      <c r="AB24" s="28" t="s">
        <v>36</v>
      </c>
      <c r="AC24" s="28" t="s">
        <v>36</v>
      </c>
      <c r="AD24" s="28" t="s">
        <v>36</v>
      </c>
      <c r="AE24" s="28" t="s">
        <v>36</v>
      </c>
      <c r="AF24" s="28"/>
      <c r="AG24" s="28"/>
    </row>
    <row r="25" spans="1:33" ht="409.5" x14ac:dyDescent="0.25">
      <c r="A25" s="8">
        <v>5.2</v>
      </c>
      <c r="B25" s="8" t="s">
        <v>16</v>
      </c>
      <c r="C25" s="7" t="s">
        <v>58</v>
      </c>
      <c r="D25" s="7" t="s">
        <v>160</v>
      </c>
      <c r="E25" s="7" t="s">
        <v>59</v>
      </c>
      <c r="F25" s="7" t="s">
        <v>60</v>
      </c>
      <c r="G25" s="7" t="s">
        <v>24</v>
      </c>
      <c r="H25" s="7" t="s">
        <v>61</v>
      </c>
      <c r="I25" s="7" t="s">
        <v>62</v>
      </c>
      <c r="J25" s="7">
        <v>1</v>
      </c>
      <c r="K25" s="7" t="s">
        <v>277</v>
      </c>
      <c r="L25" s="27">
        <v>145000</v>
      </c>
      <c r="M25" s="27"/>
      <c r="N25" s="27"/>
      <c r="O25" s="27"/>
      <c r="P25" s="27"/>
      <c r="Q25" s="30">
        <f>SUM(L25:P25)</f>
        <v>145000</v>
      </c>
      <c r="R25" s="7"/>
      <c r="S25" s="7"/>
      <c r="T25" s="28"/>
      <c r="U25" s="28"/>
      <c r="V25" s="28"/>
      <c r="W25" s="28" t="s">
        <v>36</v>
      </c>
      <c r="X25" s="28" t="s">
        <v>36</v>
      </c>
      <c r="Y25" s="28" t="s">
        <v>36</v>
      </c>
      <c r="Z25" s="28"/>
      <c r="AA25" s="28"/>
      <c r="AB25" s="28"/>
      <c r="AC25" s="28"/>
      <c r="AD25" s="28"/>
      <c r="AE25" s="28"/>
      <c r="AF25" s="28"/>
      <c r="AG25" s="28"/>
    </row>
    <row r="26" spans="1:33" ht="126.75" customHeight="1" x14ac:dyDescent="0.25">
      <c r="A26" s="8">
        <v>5.3</v>
      </c>
      <c r="B26" s="8" t="s">
        <v>16</v>
      </c>
      <c r="C26" s="7" t="s">
        <v>229</v>
      </c>
      <c r="D26" s="7" t="s">
        <v>228</v>
      </c>
      <c r="E26" s="7" t="s">
        <v>63</v>
      </c>
      <c r="F26" s="7" t="s">
        <v>44</v>
      </c>
      <c r="G26" s="7" t="s">
        <v>64</v>
      </c>
      <c r="H26" s="7" t="s">
        <v>27</v>
      </c>
      <c r="I26" s="7" t="s">
        <v>65</v>
      </c>
      <c r="J26" s="7" t="s">
        <v>230</v>
      </c>
      <c r="K26" s="7" t="s">
        <v>231</v>
      </c>
      <c r="L26" s="27"/>
      <c r="M26" s="27"/>
      <c r="N26" s="27" t="s">
        <v>20</v>
      </c>
      <c r="O26" s="27"/>
      <c r="P26" s="27"/>
      <c r="Q26" s="23" t="s">
        <v>20</v>
      </c>
      <c r="R26" s="7"/>
      <c r="S26" s="7" t="s">
        <v>22</v>
      </c>
      <c r="T26" s="28" t="s">
        <v>36</v>
      </c>
      <c r="U26" s="28" t="s">
        <v>36</v>
      </c>
      <c r="V26" s="28"/>
      <c r="W26" s="28"/>
      <c r="X26" s="28"/>
      <c r="Y26" s="28"/>
      <c r="Z26" s="28"/>
      <c r="AA26" s="28"/>
      <c r="AB26" s="28"/>
      <c r="AC26" s="28"/>
      <c r="AD26" s="28"/>
      <c r="AE26" s="28"/>
      <c r="AF26" s="28"/>
      <c r="AG26" s="28"/>
    </row>
    <row r="27" spans="1:33" ht="216" x14ac:dyDescent="0.25">
      <c r="A27" s="8">
        <v>5.4</v>
      </c>
      <c r="B27" s="8" t="s">
        <v>16</v>
      </c>
      <c r="C27" s="10" t="s">
        <v>232</v>
      </c>
      <c r="D27" s="11" t="s">
        <v>234</v>
      </c>
      <c r="E27" s="7" t="s">
        <v>19</v>
      </c>
      <c r="F27" s="7" t="s">
        <v>233</v>
      </c>
      <c r="G27" s="7" t="s">
        <v>66</v>
      </c>
      <c r="H27" s="7" t="s">
        <v>235</v>
      </c>
      <c r="I27" s="7" t="s">
        <v>236</v>
      </c>
      <c r="J27" s="7" t="s">
        <v>230</v>
      </c>
      <c r="K27" s="7" t="s">
        <v>237</v>
      </c>
      <c r="L27" s="27"/>
      <c r="M27" s="27">
        <v>15180000</v>
      </c>
      <c r="N27" s="27"/>
      <c r="O27" s="27"/>
      <c r="P27" s="27"/>
      <c r="Q27" s="30">
        <f>SUM(L27:P27)</f>
        <v>15180000</v>
      </c>
      <c r="R27" s="7" t="s">
        <v>238</v>
      </c>
      <c r="S27" s="7" t="s">
        <v>22</v>
      </c>
      <c r="T27" s="28" t="s">
        <v>36</v>
      </c>
      <c r="U27" s="28" t="s">
        <v>36</v>
      </c>
      <c r="V27" s="28" t="s">
        <v>36</v>
      </c>
      <c r="W27" s="28" t="s">
        <v>36</v>
      </c>
      <c r="X27" s="28" t="s">
        <v>36</v>
      </c>
      <c r="Y27" s="28" t="s">
        <v>36</v>
      </c>
      <c r="Z27" s="28" t="s">
        <v>36</v>
      </c>
      <c r="AA27" s="28" t="s">
        <v>36</v>
      </c>
      <c r="AB27" s="28" t="s">
        <v>36</v>
      </c>
      <c r="AC27" s="28" t="s">
        <v>36</v>
      </c>
      <c r="AD27" s="28" t="s">
        <v>36</v>
      </c>
      <c r="AE27" s="28" t="s">
        <v>36</v>
      </c>
      <c r="AF27" s="28" t="s">
        <v>36</v>
      </c>
      <c r="AG27" s="28" t="s">
        <v>36</v>
      </c>
    </row>
    <row r="28" spans="1:33" ht="20.25" customHeight="1" x14ac:dyDescent="0.25">
      <c r="A28" s="58" t="s">
        <v>67</v>
      </c>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60"/>
    </row>
    <row r="29" spans="1:33" ht="20.25" customHeight="1" x14ac:dyDescent="0.25">
      <c r="A29" s="53" t="s">
        <v>68</v>
      </c>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5"/>
    </row>
    <row r="30" spans="1:33" ht="132" x14ac:dyDescent="0.25">
      <c r="A30" s="13">
        <v>6.1</v>
      </c>
      <c r="B30" s="13" t="s">
        <v>67</v>
      </c>
      <c r="C30" s="14" t="s">
        <v>69</v>
      </c>
      <c r="D30" s="14" t="s">
        <v>156</v>
      </c>
      <c r="E30" s="14" t="s">
        <v>30</v>
      </c>
      <c r="F30" s="14" t="s">
        <v>153</v>
      </c>
      <c r="G30" s="14" t="s">
        <v>70</v>
      </c>
      <c r="H30" s="14" t="s">
        <v>154</v>
      </c>
      <c r="I30" s="14" t="s">
        <v>71</v>
      </c>
      <c r="J30" s="14">
        <v>1</v>
      </c>
      <c r="K30" s="14" t="s">
        <v>155</v>
      </c>
      <c r="L30" s="27">
        <v>10000</v>
      </c>
      <c r="M30" s="27"/>
      <c r="N30" s="27"/>
      <c r="O30" s="27"/>
      <c r="P30" s="27"/>
      <c r="Q30" s="30">
        <f>SUM(L30:P30)</f>
        <v>10000</v>
      </c>
      <c r="R30" s="14" t="s">
        <v>296</v>
      </c>
      <c r="S30" s="15"/>
      <c r="T30" s="28" t="s">
        <v>36</v>
      </c>
      <c r="U30" s="28" t="s">
        <v>36</v>
      </c>
      <c r="V30" s="28" t="s">
        <v>36</v>
      </c>
      <c r="W30" s="28"/>
      <c r="X30" s="28"/>
      <c r="Y30" s="28"/>
      <c r="Z30" s="28"/>
      <c r="AA30" s="28"/>
      <c r="AB30" s="28"/>
      <c r="AC30" s="28"/>
      <c r="AD30" s="28"/>
      <c r="AE30" s="28"/>
      <c r="AF30" s="28"/>
      <c r="AG30" s="28"/>
    </row>
    <row r="31" spans="1:33" ht="120" x14ac:dyDescent="0.25">
      <c r="A31" s="13">
        <v>6.2</v>
      </c>
      <c r="B31" s="13" t="s">
        <v>67</v>
      </c>
      <c r="C31" s="14" t="s">
        <v>73</v>
      </c>
      <c r="D31" s="14" t="s">
        <v>74</v>
      </c>
      <c r="E31" s="14" t="s">
        <v>30</v>
      </c>
      <c r="F31" s="14" t="s">
        <v>75</v>
      </c>
      <c r="G31" s="14" t="s">
        <v>76</v>
      </c>
      <c r="H31" s="14" t="s">
        <v>25</v>
      </c>
      <c r="I31" s="14" t="s">
        <v>77</v>
      </c>
      <c r="J31" s="14">
        <v>1</v>
      </c>
      <c r="K31" s="14" t="s">
        <v>78</v>
      </c>
      <c r="L31" s="27">
        <v>20000</v>
      </c>
      <c r="M31" s="27"/>
      <c r="N31" s="27"/>
      <c r="O31" s="27"/>
      <c r="P31" s="27"/>
      <c r="Q31" s="30">
        <f>SUM(L31:P31)</f>
        <v>20000</v>
      </c>
      <c r="R31" s="14"/>
      <c r="S31" s="15" t="s">
        <v>30</v>
      </c>
      <c r="T31" s="28"/>
      <c r="U31" s="28"/>
      <c r="V31" s="28"/>
      <c r="W31" s="28"/>
      <c r="X31" s="28" t="s">
        <v>36</v>
      </c>
      <c r="Y31" s="28" t="s">
        <v>36</v>
      </c>
      <c r="Z31" s="28"/>
      <c r="AA31" s="28"/>
      <c r="AB31" s="28"/>
      <c r="AC31" s="28"/>
      <c r="AD31" s="28"/>
      <c r="AE31" s="28"/>
      <c r="AF31" s="28"/>
      <c r="AG31" s="28"/>
    </row>
    <row r="32" spans="1:33" ht="120" x14ac:dyDescent="0.25">
      <c r="A32" s="13">
        <v>6.3</v>
      </c>
      <c r="B32" s="13" t="s">
        <v>67</v>
      </c>
      <c r="C32" s="14" t="s">
        <v>73</v>
      </c>
      <c r="D32" s="14" t="s">
        <v>74</v>
      </c>
      <c r="E32" s="14" t="s">
        <v>30</v>
      </c>
      <c r="F32" s="14" t="s">
        <v>79</v>
      </c>
      <c r="G32" s="14" t="s">
        <v>76</v>
      </c>
      <c r="H32" s="14" t="s">
        <v>25</v>
      </c>
      <c r="I32" s="14" t="s">
        <v>77</v>
      </c>
      <c r="J32" s="22">
        <v>600</v>
      </c>
      <c r="K32" s="14" t="s">
        <v>131</v>
      </c>
      <c r="L32" s="27">
        <v>112000</v>
      </c>
      <c r="M32" s="27"/>
      <c r="N32" s="27"/>
      <c r="O32" s="27"/>
      <c r="P32" s="27"/>
      <c r="Q32" s="30">
        <f>SUM(L32:P32)</f>
        <v>112000</v>
      </c>
      <c r="R32" s="14" t="s">
        <v>130</v>
      </c>
      <c r="S32" s="15"/>
      <c r="T32" s="28"/>
      <c r="U32" s="28"/>
      <c r="V32" s="28"/>
      <c r="W32" s="28"/>
      <c r="X32" s="28" t="s">
        <v>36</v>
      </c>
      <c r="Y32" s="28" t="s">
        <v>36</v>
      </c>
      <c r="Z32" s="28" t="s">
        <v>36</v>
      </c>
      <c r="AA32" s="28" t="s">
        <v>36</v>
      </c>
      <c r="AB32" s="28" t="s">
        <v>36</v>
      </c>
      <c r="AC32" s="28" t="s">
        <v>36</v>
      </c>
      <c r="AD32" s="28" t="s">
        <v>36</v>
      </c>
      <c r="AE32" s="28" t="s">
        <v>36</v>
      </c>
      <c r="AF32" s="28" t="s">
        <v>36</v>
      </c>
      <c r="AG32" s="28" t="s">
        <v>36</v>
      </c>
    </row>
    <row r="33" spans="1:33" ht="180" x14ac:dyDescent="0.25">
      <c r="A33" s="13">
        <v>6.4</v>
      </c>
      <c r="B33" s="13" t="s">
        <v>67</v>
      </c>
      <c r="C33" s="14" t="s">
        <v>80</v>
      </c>
      <c r="D33" s="14" t="s">
        <v>81</v>
      </c>
      <c r="E33" s="14" t="s">
        <v>30</v>
      </c>
      <c r="F33" s="14" t="s">
        <v>270</v>
      </c>
      <c r="G33" s="14"/>
      <c r="H33" s="14" t="s">
        <v>82</v>
      </c>
      <c r="I33" s="14" t="s">
        <v>83</v>
      </c>
      <c r="J33" s="14">
        <v>1</v>
      </c>
      <c r="K33" s="14" t="s">
        <v>84</v>
      </c>
      <c r="L33" s="27"/>
      <c r="M33" s="27">
        <v>25000</v>
      </c>
      <c r="N33" s="27"/>
      <c r="O33" s="27"/>
      <c r="P33" s="27"/>
      <c r="Q33" s="30">
        <f>SUM(L33:P33)</f>
        <v>25000</v>
      </c>
      <c r="R33" s="14" t="s">
        <v>157</v>
      </c>
      <c r="S33" s="15" t="s">
        <v>85</v>
      </c>
      <c r="T33" s="28"/>
      <c r="U33" s="28"/>
      <c r="V33" s="28"/>
      <c r="W33" s="28" t="s">
        <v>36</v>
      </c>
      <c r="X33" s="28" t="s">
        <v>36</v>
      </c>
      <c r="Y33" s="28"/>
      <c r="Z33" s="28"/>
      <c r="AA33" s="28"/>
      <c r="AB33" s="28"/>
      <c r="AC33" s="28"/>
      <c r="AD33" s="28"/>
      <c r="AE33" s="28"/>
      <c r="AF33" s="28"/>
      <c r="AG33" s="28"/>
    </row>
    <row r="34" spans="1:33" ht="84" x14ac:dyDescent="0.25">
      <c r="A34" s="13">
        <v>6.5</v>
      </c>
      <c r="B34" s="13" t="s">
        <v>67</v>
      </c>
      <c r="C34" s="14" t="s">
        <v>86</v>
      </c>
      <c r="D34" s="14" t="s">
        <v>87</v>
      </c>
      <c r="E34" s="15" t="s">
        <v>19</v>
      </c>
      <c r="F34" s="15" t="s">
        <v>88</v>
      </c>
      <c r="G34" s="15" t="s">
        <v>89</v>
      </c>
      <c r="H34" s="14" t="s">
        <v>27</v>
      </c>
      <c r="I34" s="14" t="s">
        <v>90</v>
      </c>
      <c r="J34" s="22">
        <v>350</v>
      </c>
      <c r="K34" s="14" t="s">
        <v>167</v>
      </c>
      <c r="L34" s="27"/>
      <c r="M34" s="27"/>
      <c r="N34" s="27" t="s">
        <v>20</v>
      </c>
      <c r="O34" s="27"/>
      <c r="P34" s="27"/>
      <c r="Q34" s="23" t="s">
        <v>20</v>
      </c>
      <c r="R34" s="14"/>
      <c r="S34" s="14" t="s">
        <v>42</v>
      </c>
      <c r="T34" s="28"/>
      <c r="U34" s="28"/>
      <c r="V34" s="28"/>
      <c r="W34" s="28"/>
      <c r="X34" s="28" t="s">
        <v>36</v>
      </c>
      <c r="Y34" s="28" t="s">
        <v>36</v>
      </c>
      <c r="Z34" s="28" t="s">
        <v>36</v>
      </c>
      <c r="AA34" s="28" t="s">
        <v>36</v>
      </c>
      <c r="AB34" s="28" t="s">
        <v>36</v>
      </c>
      <c r="AC34" s="28" t="s">
        <v>36</v>
      </c>
      <c r="AD34" s="28"/>
      <c r="AE34" s="28"/>
      <c r="AF34" s="28"/>
      <c r="AG34" s="28"/>
    </row>
    <row r="35" spans="1:33" ht="60" x14ac:dyDescent="0.25">
      <c r="A35" s="13">
        <v>6.6</v>
      </c>
      <c r="B35" s="13" t="s">
        <v>67</v>
      </c>
      <c r="C35" s="14" t="s">
        <v>163</v>
      </c>
      <c r="D35" s="14" t="s">
        <v>164</v>
      </c>
      <c r="E35" s="15" t="s">
        <v>19</v>
      </c>
      <c r="F35" s="15" t="s">
        <v>165</v>
      </c>
      <c r="G35" s="15" t="s">
        <v>60</v>
      </c>
      <c r="H35" s="14" t="s">
        <v>27</v>
      </c>
      <c r="I35" s="14" t="s">
        <v>166</v>
      </c>
      <c r="J35" s="22">
        <v>300</v>
      </c>
      <c r="K35" s="14" t="s">
        <v>167</v>
      </c>
      <c r="L35" s="27">
        <v>56000</v>
      </c>
      <c r="M35" s="27"/>
      <c r="N35" s="27"/>
      <c r="O35" s="27"/>
      <c r="P35" s="27"/>
      <c r="Q35" s="30">
        <f>SUM(L35:P35)</f>
        <v>56000</v>
      </c>
      <c r="R35" s="14"/>
      <c r="S35" s="14"/>
      <c r="T35" s="28"/>
      <c r="U35" s="28"/>
      <c r="V35" s="28"/>
      <c r="W35" s="28" t="s">
        <v>36</v>
      </c>
      <c r="X35" s="28" t="s">
        <v>36</v>
      </c>
      <c r="Y35" s="28" t="s">
        <v>36</v>
      </c>
      <c r="Z35" s="28" t="s">
        <v>36</v>
      </c>
      <c r="AA35" s="28" t="s">
        <v>36</v>
      </c>
      <c r="AB35" s="28" t="s">
        <v>36</v>
      </c>
      <c r="AC35" s="28"/>
      <c r="AD35" s="28"/>
      <c r="AE35" s="28"/>
      <c r="AF35" s="28" t="s">
        <v>36</v>
      </c>
      <c r="AG35" s="28" t="s">
        <v>36</v>
      </c>
    </row>
    <row r="36" spans="1:33" ht="228" x14ac:dyDescent="0.25">
      <c r="A36" s="13">
        <v>6.7</v>
      </c>
      <c r="B36" s="13" t="s">
        <v>67</v>
      </c>
      <c r="C36" s="14" t="s">
        <v>92</v>
      </c>
      <c r="D36" s="14" t="s">
        <v>93</v>
      </c>
      <c r="E36" s="15" t="s">
        <v>19</v>
      </c>
      <c r="F36" s="15" t="s">
        <v>100</v>
      </c>
      <c r="G36" s="14"/>
      <c r="H36" s="14" t="s">
        <v>94</v>
      </c>
      <c r="I36" s="14" t="s">
        <v>95</v>
      </c>
      <c r="J36" s="22">
        <v>120</v>
      </c>
      <c r="K36" s="14" t="s">
        <v>167</v>
      </c>
      <c r="L36" s="27">
        <v>80000</v>
      </c>
      <c r="M36" s="27"/>
      <c r="N36" s="27"/>
      <c r="O36" s="27"/>
      <c r="P36" s="27"/>
      <c r="Q36" s="30">
        <f>SUM(L36:P36)</f>
        <v>80000</v>
      </c>
      <c r="R36" s="14"/>
      <c r="S36" s="14"/>
      <c r="T36" s="28"/>
      <c r="U36" s="28"/>
      <c r="V36" s="28"/>
      <c r="W36" s="28"/>
      <c r="X36" s="28" t="s">
        <v>36</v>
      </c>
      <c r="Y36" s="28" t="s">
        <v>36</v>
      </c>
      <c r="Z36" s="28" t="s">
        <v>36</v>
      </c>
      <c r="AA36" s="28" t="s">
        <v>36</v>
      </c>
      <c r="AB36" s="28" t="s">
        <v>36</v>
      </c>
      <c r="AC36" s="28" t="s">
        <v>36</v>
      </c>
      <c r="AD36" s="28"/>
      <c r="AE36" s="28"/>
      <c r="AF36" s="28"/>
      <c r="AG36" s="28"/>
    </row>
    <row r="37" spans="1:33" ht="20.25" customHeight="1" x14ac:dyDescent="0.25">
      <c r="A37" s="53" t="s">
        <v>96</v>
      </c>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5"/>
    </row>
    <row r="38" spans="1:33" ht="93.75" customHeight="1" x14ac:dyDescent="0.25">
      <c r="A38" s="13">
        <v>7.1</v>
      </c>
      <c r="B38" s="13" t="s">
        <v>67</v>
      </c>
      <c r="C38" s="14" t="s">
        <v>97</v>
      </c>
      <c r="D38" s="14" t="s">
        <v>134</v>
      </c>
      <c r="E38" s="15" t="s">
        <v>19</v>
      </c>
      <c r="F38" s="15" t="s">
        <v>139</v>
      </c>
      <c r="G38" s="14" t="s">
        <v>20</v>
      </c>
      <c r="H38" s="15" t="s">
        <v>98</v>
      </c>
      <c r="I38" s="14" t="s">
        <v>91</v>
      </c>
      <c r="J38" s="22">
        <v>400</v>
      </c>
      <c r="K38" s="14" t="s">
        <v>132</v>
      </c>
      <c r="L38" s="27">
        <v>74600</v>
      </c>
      <c r="M38" s="27"/>
      <c r="N38" s="27"/>
      <c r="O38" s="27"/>
      <c r="P38" s="27"/>
      <c r="Q38" s="30">
        <f>SUM(L38:P38)</f>
        <v>74600</v>
      </c>
      <c r="R38" s="14" t="s">
        <v>158</v>
      </c>
      <c r="S38" s="14"/>
      <c r="T38" s="28"/>
      <c r="U38" s="28"/>
      <c r="V38" s="28"/>
      <c r="W38" s="28" t="s">
        <v>36</v>
      </c>
      <c r="X38" s="28" t="s">
        <v>36</v>
      </c>
      <c r="Y38" s="28" t="s">
        <v>36</v>
      </c>
      <c r="Z38" s="28" t="s">
        <v>36</v>
      </c>
      <c r="AA38" s="28" t="s">
        <v>36</v>
      </c>
      <c r="AB38" s="28" t="s">
        <v>36</v>
      </c>
      <c r="AC38" s="28" t="s">
        <v>36</v>
      </c>
      <c r="AD38" s="28" t="s">
        <v>36</v>
      </c>
      <c r="AE38" s="28" t="s">
        <v>36</v>
      </c>
      <c r="AF38" s="28" t="s">
        <v>36</v>
      </c>
      <c r="AG38" s="28" t="s">
        <v>36</v>
      </c>
    </row>
    <row r="39" spans="1:33" ht="93.75" customHeight="1" x14ac:dyDescent="0.25">
      <c r="A39" s="13">
        <v>7.2</v>
      </c>
      <c r="B39" s="13" t="s">
        <v>67</v>
      </c>
      <c r="C39" s="14" t="s">
        <v>97</v>
      </c>
      <c r="D39" s="14" t="s">
        <v>135</v>
      </c>
      <c r="E39" s="15" t="s">
        <v>30</v>
      </c>
      <c r="F39" s="15" t="s">
        <v>138</v>
      </c>
      <c r="G39" s="14" t="s">
        <v>20</v>
      </c>
      <c r="H39" s="15" t="s">
        <v>25</v>
      </c>
      <c r="I39" s="14" t="s">
        <v>91</v>
      </c>
      <c r="J39" s="22">
        <v>700</v>
      </c>
      <c r="K39" s="14" t="s">
        <v>136</v>
      </c>
      <c r="L39" s="27">
        <v>170550</v>
      </c>
      <c r="M39" s="27">
        <v>130000</v>
      </c>
      <c r="N39" s="27"/>
      <c r="O39" s="27"/>
      <c r="P39" s="27"/>
      <c r="Q39" s="30">
        <f>SUM(L39:P39)</f>
        <v>300550</v>
      </c>
      <c r="R39" s="14" t="s">
        <v>293</v>
      </c>
      <c r="S39" s="14"/>
      <c r="T39" s="28"/>
      <c r="U39" s="28"/>
      <c r="V39" s="28"/>
      <c r="W39" s="28"/>
      <c r="X39" s="28" t="s">
        <v>36</v>
      </c>
      <c r="Y39" s="28" t="s">
        <v>36</v>
      </c>
      <c r="Z39" s="28" t="s">
        <v>36</v>
      </c>
      <c r="AA39" s="28" t="s">
        <v>36</v>
      </c>
      <c r="AB39" s="28" t="s">
        <v>36</v>
      </c>
      <c r="AC39" s="28" t="s">
        <v>36</v>
      </c>
      <c r="AD39" s="28" t="s">
        <v>36</v>
      </c>
      <c r="AE39" s="28" t="s">
        <v>36</v>
      </c>
      <c r="AF39" s="28" t="s">
        <v>36</v>
      </c>
      <c r="AG39" s="28" t="s">
        <v>36</v>
      </c>
    </row>
    <row r="40" spans="1:33" ht="93.75" customHeight="1" x14ac:dyDescent="0.25">
      <c r="A40" s="13">
        <v>7.3</v>
      </c>
      <c r="B40" s="13" t="s">
        <v>67</v>
      </c>
      <c r="C40" s="14" t="s">
        <v>99</v>
      </c>
      <c r="D40" s="14" t="s">
        <v>137</v>
      </c>
      <c r="E40" s="15" t="s">
        <v>19</v>
      </c>
      <c r="F40" s="15" t="s">
        <v>100</v>
      </c>
      <c r="G40" s="14" t="s">
        <v>24</v>
      </c>
      <c r="H40" s="15" t="s">
        <v>98</v>
      </c>
      <c r="I40" s="14" t="s">
        <v>91</v>
      </c>
      <c r="J40" s="22">
        <v>300</v>
      </c>
      <c r="K40" s="14" t="s">
        <v>132</v>
      </c>
      <c r="L40" s="27">
        <v>96000</v>
      </c>
      <c r="M40" s="27"/>
      <c r="N40" s="27"/>
      <c r="O40" s="27"/>
      <c r="P40" s="27"/>
      <c r="Q40" s="30">
        <f>SUM(L40:P40)</f>
        <v>96000</v>
      </c>
      <c r="R40" s="14" t="s">
        <v>294</v>
      </c>
      <c r="S40" s="14"/>
      <c r="T40" s="28"/>
      <c r="U40" s="28"/>
      <c r="V40" s="28"/>
      <c r="W40" s="28" t="s">
        <v>36</v>
      </c>
      <c r="X40" s="28" t="s">
        <v>36</v>
      </c>
      <c r="Y40" s="28" t="s">
        <v>36</v>
      </c>
      <c r="Z40" s="28" t="s">
        <v>36</v>
      </c>
      <c r="AA40" s="28" t="s">
        <v>36</v>
      </c>
      <c r="AB40" s="28" t="s">
        <v>36</v>
      </c>
      <c r="AC40" s="28" t="s">
        <v>36</v>
      </c>
      <c r="AD40" s="28" t="s">
        <v>36</v>
      </c>
      <c r="AE40" s="28" t="s">
        <v>36</v>
      </c>
      <c r="AF40" s="28" t="s">
        <v>36</v>
      </c>
      <c r="AG40" s="28" t="s">
        <v>36</v>
      </c>
    </row>
    <row r="41" spans="1:33" ht="48" x14ac:dyDescent="0.25">
      <c r="A41" s="13">
        <v>7.4</v>
      </c>
      <c r="B41" s="13" t="s">
        <v>67</v>
      </c>
      <c r="C41" s="14" t="s">
        <v>99</v>
      </c>
      <c r="D41" s="14" t="s">
        <v>140</v>
      </c>
      <c r="E41" s="15" t="s">
        <v>30</v>
      </c>
      <c r="F41" s="15" t="s">
        <v>141</v>
      </c>
      <c r="G41" s="14" t="s">
        <v>24</v>
      </c>
      <c r="H41" s="15" t="s">
        <v>25</v>
      </c>
      <c r="I41" s="14" t="s">
        <v>91</v>
      </c>
      <c r="J41" s="22">
        <v>400</v>
      </c>
      <c r="K41" s="14" t="s">
        <v>136</v>
      </c>
      <c r="L41" s="27">
        <v>74600</v>
      </c>
      <c r="M41" s="27"/>
      <c r="N41" s="27"/>
      <c r="O41" s="27"/>
      <c r="P41" s="27"/>
      <c r="Q41" s="30">
        <f>SUM(L41:P41)</f>
        <v>74600</v>
      </c>
      <c r="R41" s="14" t="s">
        <v>295</v>
      </c>
      <c r="S41" s="14" t="s">
        <v>72</v>
      </c>
      <c r="T41" s="28"/>
      <c r="U41" s="28"/>
      <c r="V41" s="28"/>
      <c r="W41" s="28"/>
      <c r="X41" s="28" t="s">
        <v>36</v>
      </c>
      <c r="Y41" s="28" t="s">
        <v>36</v>
      </c>
      <c r="Z41" s="28" t="s">
        <v>36</v>
      </c>
      <c r="AA41" s="28" t="s">
        <v>36</v>
      </c>
      <c r="AB41" s="28" t="s">
        <v>36</v>
      </c>
      <c r="AC41" s="28" t="s">
        <v>36</v>
      </c>
      <c r="AD41" s="28" t="s">
        <v>36</v>
      </c>
      <c r="AE41" s="28" t="s">
        <v>36</v>
      </c>
      <c r="AF41" s="28" t="s">
        <v>36</v>
      </c>
      <c r="AG41" s="28" t="s">
        <v>36</v>
      </c>
    </row>
    <row r="42" spans="1:33" ht="60" x14ac:dyDescent="0.25">
      <c r="A42" s="13">
        <v>7.5</v>
      </c>
      <c r="B42" s="13" t="s">
        <v>67</v>
      </c>
      <c r="C42" s="14" t="s">
        <v>103</v>
      </c>
      <c r="D42" s="14" t="s">
        <v>101</v>
      </c>
      <c r="E42" s="14" t="s">
        <v>30</v>
      </c>
      <c r="F42" s="14" t="s">
        <v>159</v>
      </c>
      <c r="G42" s="14" t="s">
        <v>104</v>
      </c>
      <c r="H42" s="15" t="s">
        <v>25</v>
      </c>
      <c r="I42" s="14" t="s">
        <v>91</v>
      </c>
      <c r="J42" s="22">
        <v>500</v>
      </c>
      <c r="K42" s="14" t="s">
        <v>136</v>
      </c>
      <c r="L42" s="27">
        <v>133250</v>
      </c>
      <c r="M42" s="27">
        <v>10000</v>
      </c>
      <c r="N42" s="27"/>
      <c r="O42" s="27"/>
      <c r="P42" s="27"/>
      <c r="Q42" s="30">
        <f t="shared" ref="Q42:Q45" si="0">SUM(L42:P42)</f>
        <v>143250</v>
      </c>
      <c r="R42" s="14" t="s">
        <v>144</v>
      </c>
      <c r="S42" s="14"/>
      <c r="T42" s="28"/>
      <c r="U42" s="28"/>
      <c r="V42" s="28"/>
      <c r="W42" s="28"/>
      <c r="X42" s="28" t="s">
        <v>36</v>
      </c>
      <c r="Y42" s="28" t="s">
        <v>36</v>
      </c>
      <c r="Z42" s="28" t="s">
        <v>36</v>
      </c>
      <c r="AA42" s="28" t="s">
        <v>36</v>
      </c>
      <c r="AB42" s="28" t="s">
        <v>36</v>
      </c>
      <c r="AC42" s="28" t="s">
        <v>36</v>
      </c>
      <c r="AD42" s="28" t="s">
        <v>36</v>
      </c>
      <c r="AE42" s="28" t="s">
        <v>36</v>
      </c>
      <c r="AF42" s="28" t="s">
        <v>36</v>
      </c>
      <c r="AG42" s="28" t="s">
        <v>36</v>
      </c>
    </row>
    <row r="43" spans="1:33" ht="72" x14ac:dyDescent="0.25">
      <c r="A43" s="13">
        <v>7.6</v>
      </c>
      <c r="B43" s="13" t="s">
        <v>67</v>
      </c>
      <c r="C43" s="14" t="s">
        <v>103</v>
      </c>
      <c r="D43" s="14" t="s">
        <v>105</v>
      </c>
      <c r="E43" s="15" t="s">
        <v>19</v>
      </c>
      <c r="F43" s="14" t="s">
        <v>159</v>
      </c>
      <c r="G43" s="14" t="s">
        <v>106</v>
      </c>
      <c r="H43" s="15" t="s">
        <v>98</v>
      </c>
      <c r="I43" s="14" t="s">
        <v>91</v>
      </c>
      <c r="J43" s="22">
        <v>500</v>
      </c>
      <c r="K43" s="14" t="s">
        <v>132</v>
      </c>
      <c r="L43" s="27">
        <v>93250</v>
      </c>
      <c r="M43" s="27">
        <v>10000</v>
      </c>
      <c r="N43" s="27"/>
      <c r="O43" s="27"/>
      <c r="P43" s="27"/>
      <c r="Q43" s="30">
        <f t="shared" si="0"/>
        <v>103250</v>
      </c>
      <c r="R43" s="14" t="s">
        <v>145</v>
      </c>
      <c r="S43" s="14"/>
      <c r="T43" s="28"/>
      <c r="U43" s="28"/>
      <c r="V43" s="28"/>
      <c r="W43" s="28" t="s">
        <v>36</v>
      </c>
      <c r="X43" s="28" t="s">
        <v>36</v>
      </c>
      <c r="Y43" s="28" t="s">
        <v>36</v>
      </c>
      <c r="Z43" s="28" t="s">
        <v>36</v>
      </c>
      <c r="AA43" s="28" t="s">
        <v>36</v>
      </c>
      <c r="AB43" s="28" t="s">
        <v>36</v>
      </c>
      <c r="AC43" s="28" t="s">
        <v>36</v>
      </c>
      <c r="AD43" s="28" t="s">
        <v>36</v>
      </c>
      <c r="AE43" s="28" t="s">
        <v>36</v>
      </c>
      <c r="AF43" s="28" t="s">
        <v>36</v>
      </c>
      <c r="AG43" s="28" t="s">
        <v>36</v>
      </c>
    </row>
    <row r="44" spans="1:33" ht="20.25" customHeight="1" x14ac:dyDescent="0.25">
      <c r="A44" s="53" t="s">
        <v>107</v>
      </c>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5"/>
    </row>
    <row r="45" spans="1:33" ht="96" customHeight="1" x14ac:dyDescent="0.25">
      <c r="A45" s="13">
        <v>8.1</v>
      </c>
      <c r="B45" s="13" t="s">
        <v>67</v>
      </c>
      <c r="C45" s="14" t="s">
        <v>143</v>
      </c>
      <c r="D45" s="14" t="s">
        <v>102</v>
      </c>
      <c r="E45" s="15" t="s">
        <v>19</v>
      </c>
      <c r="F45" s="15" t="s">
        <v>24</v>
      </c>
      <c r="G45" s="14" t="s">
        <v>108</v>
      </c>
      <c r="H45" s="15" t="s">
        <v>98</v>
      </c>
      <c r="I45" s="14" t="s">
        <v>109</v>
      </c>
      <c r="J45" s="22">
        <v>680</v>
      </c>
      <c r="K45" s="14" t="s">
        <v>132</v>
      </c>
      <c r="L45" s="27">
        <v>340000</v>
      </c>
      <c r="M45" s="27"/>
      <c r="N45" s="27"/>
      <c r="O45" s="27"/>
      <c r="P45" s="27"/>
      <c r="Q45" s="30">
        <f t="shared" si="0"/>
        <v>340000</v>
      </c>
      <c r="R45" s="14" t="s">
        <v>133</v>
      </c>
      <c r="S45" s="14" t="s">
        <v>42</v>
      </c>
      <c r="T45" s="28"/>
      <c r="U45" s="28"/>
      <c r="V45" s="28" t="s">
        <v>36</v>
      </c>
      <c r="W45" s="28" t="s">
        <v>36</v>
      </c>
      <c r="X45" s="28" t="s">
        <v>36</v>
      </c>
      <c r="Y45" s="28" t="s">
        <v>36</v>
      </c>
      <c r="Z45" s="28" t="s">
        <v>36</v>
      </c>
      <c r="AA45" s="28" t="s">
        <v>36</v>
      </c>
      <c r="AB45" s="28" t="s">
        <v>36</v>
      </c>
      <c r="AC45" s="28" t="s">
        <v>36</v>
      </c>
      <c r="AD45" s="28" t="s">
        <v>36</v>
      </c>
      <c r="AE45" s="28" t="s">
        <v>36</v>
      </c>
      <c r="AF45" s="28" t="s">
        <v>36</v>
      </c>
      <c r="AG45" s="28" t="s">
        <v>36</v>
      </c>
    </row>
    <row r="46" spans="1:33" ht="20.25" customHeight="1" x14ac:dyDescent="0.25">
      <c r="A46" s="58" t="s">
        <v>110</v>
      </c>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60"/>
    </row>
    <row r="47" spans="1:33" ht="20.25" customHeight="1" x14ac:dyDescent="0.25">
      <c r="A47" s="53" t="s">
        <v>111</v>
      </c>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5"/>
    </row>
    <row r="48" spans="1:33" ht="134.25" customHeight="1" x14ac:dyDescent="0.25">
      <c r="A48" s="26">
        <v>9.1</v>
      </c>
      <c r="B48" s="16" t="s">
        <v>110</v>
      </c>
      <c r="C48" s="17" t="s">
        <v>112</v>
      </c>
      <c r="D48" s="17" t="s">
        <v>161</v>
      </c>
      <c r="E48" s="17" t="s">
        <v>59</v>
      </c>
      <c r="F48" s="17" t="s">
        <v>24</v>
      </c>
      <c r="G48" s="17"/>
      <c r="H48" s="18" t="s">
        <v>113</v>
      </c>
      <c r="I48" s="17" t="s">
        <v>114</v>
      </c>
      <c r="J48" s="18">
        <v>1</v>
      </c>
      <c r="K48" s="18" t="s">
        <v>162</v>
      </c>
      <c r="L48" s="27">
        <v>3639412</v>
      </c>
      <c r="M48" s="27"/>
      <c r="N48" s="27"/>
      <c r="O48" s="27"/>
      <c r="P48" s="27"/>
      <c r="Q48" s="30">
        <f t="shared" ref="Q48" si="1">SUM(L48:P48)</f>
        <v>3639412</v>
      </c>
      <c r="R48" s="24" t="s">
        <v>299</v>
      </c>
      <c r="S48" s="17"/>
      <c r="T48" s="28" t="s">
        <v>36</v>
      </c>
      <c r="U48" s="28" t="s">
        <v>36</v>
      </c>
      <c r="V48" s="28" t="s">
        <v>36</v>
      </c>
      <c r="W48" s="28" t="s">
        <v>36</v>
      </c>
      <c r="X48" s="28" t="s">
        <v>36</v>
      </c>
      <c r="Y48" s="28" t="s">
        <v>36</v>
      </c>
      <c r="Z48" s="28" t="s">
        <v>36</v>
      </c>
      <c r="AA48" s="28" t="s">
        <v>36</v>
      </c>
      <c r="AB48" s="28" t="s">
        <v>36</v>
      </c>
      <c r="AC48" s="28" t="s">
        <v>36</v>
      </c>
      <c r="AD48" s="28" t="s">
        <v>36</v>
      </c>
      <c r="AE48" s="28" t="s">
        <v>36</v>
      </c>
      <c r="AF48" s="28" t="s">
        <v>36</v>
      </c>
      <c r="AG48" s="28" t="s">
        <v>36</v>
      </c>
    </row>
    <row r="49" spans="1:33" ht="20.25" customHeight="1" x14ac:dyDescent="0.25">
      <c r="A49" s="53" t="s">
        <v>115</v>
      </c>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5"/>
    </row>
    <row r="50" spans="1:33" ht="188.25" customHeight="1" x14ac:dyDescent="0.25">
      <c r="A50" s="26">
        <v>10.1</v>
      </c>
      <c r="B50" s="16" t="s">
        <v>110</v>
      </c>
      <c r="C50" s="17" t="s">
        <v>116</v>
      </c>
      <c r="D50" s="17" t="s">
        <v>240</v>
      </c>
      <c r="E50" s="17" t="s">
        <v>24</v>
      </c>
      <c r="F50" s="17" t="s">
        <v>59</v>
      </c>
      <c r="G50" s="17" t="s">
        <v>59</v>
      </c>
      <c r="H50" s="18" t="s">
        <v>117</v>
      </c>
      <c r="I50" s="17" t="s">
        <v>239</v>
      </c>
      <c r="J50" s="18">
        <v>1</v>
      </c>
      <c r="K50" s="17" t="s">
        <v>118</v>
      </c>
      <c r="L50" s="27">
        <v>53800</v>
      </c>
      <c r="M50" s="27"/>
      <c r="N50" s="27"/>
      <c r="O50" s="27"/>
      <c r="P50" s="27"/>
      <c r="Q50" s="30">
        <f t="shared" ref="Q50:Q57" si="2">SUM(L50:P50)</f>
        <v>53800</v>
      </c>
      <c r="R50" s="24" t="s">
        <v>241</v>
      </c>
      <c r="S50" s="17"/>
      <c r="T50" s="28" t="s">
        <v>36</v>
      </c>
      <c r="U50" s="28" t="s">
        <v>36</v>
      </c>
      <c r="V50" s="28" t="s">
        <v>36</v>
      </c>
      <c r="W50" s="28" t="s">
        <v>36</v>
      </c>
      <c r="X50" s="28" t="s">
        <v>36</v>
      </c>
      <c r="Y50" s="28" t="s">
        <v>36</v>
      </c>
      <c r="Z50" s="28" t="s">
        <v>36</v>
      </c>
      <c r="AA50" s="28" t="s">
        <v>36</v>
      </c>
      <c r="AB50" s="28" t="s">
        <v>36</v>
      </c>
      <c r="AC50" s="28" t="s">
        <v>36</v>
      </c>
      <c r="AD50" s="28" t="s">
        <v>36</v>
      </c>
      <c r="AE50" s="28" t="s">
        <v>36</v>
      </c>
      <c r="AF50" s="28" t="s">
        <v>36</v>
      </c>
      <c r="AG50" s="28" t="s">
        <v>36</v>
      </c>
    </row>
    <row r="51" spans="1:33" ht="77.25" customHeight="1" x14ac:dyDescent="0.25">
      <c r="A51" s="26">
        <v>10.199999999999999</v>
      </c>
      <c r="B51" s="16" t="s">
        <v>110</v>
      </c>
      <c r="C51" s="17" t="s">
        <v>119</v>
      </c>
      <c r="D51" s="17" t="s">
        <v>242</v>
      </c>
      <c r="E51" s="17" t="s">
        <v>19</v>
      </c>
      <c r="F51" s="17" t="s">
        <v>44</v>
      </c>
      <c r="G51" s="18" t="s">
        <v>48</v>
      </c>
      <c r="H51" s="18" t="s">
        <v>117</v>
      </c>
      <c r="I51" s="17" t="s">
        <v>243</v>
      </c>
      <c r="J51" s="18">
        <v>1</v>
      </c>
      <c r="K51" s="18" t="s">
        <v>120</v>
      </c>
      <c r="L51" s="27"/>
      <c r="M51" s="27"/>
      <c r="N51" s="27"/>
      <c r="O51" s="27">
        <v>1470300</v>
      </c>
      <c r="P51" s="27"/>
      <c r="Q51" s="30">
        <f t="shared" si="2"/>
        <v>1470300</v>
      </c>
      <c r="R51" s="17" t="s">
        <v>168</v>
      </c>
      <c r="S51" s="17" t="s">
        <v>121</v>
      </c>
      <c r="T51" s="28"/>
      <c r="U51" s="28"/>
      <c r="V51" s="28"/>
      <c r="W51" s="28"/>
      <c r="X51" s="28" t="s">
        <v>36</v>
      </c>
      <c r="Y51" s="28" t="s">
        <v>36</v>
      </c>
      <c r="Z51" s="28" t="s">
        <v>36</v>
      </c>
      <c r="AA51" s="28" t="s">
        <v>36</v>
      </c>
      <c r="AB51" s="28" t="s">
        <v>36</v>
      </c>
      <c r="AC51" s="28" t="s">
        <v>36</v>
      </c>
      <c r="AD51" s="28" t="s">
        <v>36</v>
      </c>
      <c r="AE51" s="28" t="s">
        <v>36</v>
      </c>
      <c r="AF51" s="28"/>
      <c r="AG51" s="28"/>
    </row>
    <row r="52" spans="1:33" ht="180" x14ac:dyDescent="0.25">
      <c r="A52" s="26">
        <v>10.3</v>
      </c>
      <c r="B52" s="16" t="s">
        <v>110</v>
      </c>
      <c r="C52" s="17" t="s">
        <v>244</v>
      </c>
      <c r="D52" s="17" t="s">
        <v>245</v>
      </c>
      <c r="E52" s="17" t="s">
        <v>19</v>
      </c>
      <c r="F52" s="18" t="s">
        <v>44</v>
      </c>
      <c r="G52" s="17" t="s">
        <v>20</v>
      </c>
      <c r="H52" s="18" t="s">
        <v>48</v>
      </c>
      <c r="I52" s="17" t="s">
        <v>246</v>
      </c>
      <c r="J52" s="17" t="s">
        <v>247</v>
      </c>
      <c r="K52" s="17" t="s">
        <v>248</v>
      </c>
      <c r="L52" s="27"/>
      <c r="M52" s="27">
        <v>2100000</v>
      </c>
      <c r="N52" s="27"/>
      <c r="O52" s="27">
        <v>397601</v>
      </c>
      <c r="P52" s="27"/>
      <c r="Q52" s="30">
        <f t="shared" si="2"/>
        <v>2497601</v>
      </c>
      <c r="R52" s="17" t="s">
        <v>249</v>
      </c>
      <c r="S52" s="17"/>
      <c r="T52" s="28"/>
      <c r="U52" s="28"/>
      <c r="V52" s="28" t="s">
        <v>36</v>
      </c>
      <c r="W52" s="28" t="s">
        <v>36</v>
      </c>
      <c r="X52" s="28" t="s">
        <v>36</v>
      </c>
      <c r="Y52" s="28" t="s">
        <v>36</v>
      </c>
      <c r="Z52" s="28" t="s">
        <v>36</v>
      </c>
      <c r="AA52" s="28" t="s">
        <v>36</v>
      </c>
      <c r="AB52" s="28" t="s">
        <v>36</v>
      </c>
      <c r="AC52" s="28" t="s">
        <v>36</v>
      </c>
      <c r="AD52" s="28" t="s">
        <v>36</v>
      </c>
      <c r="AE52" s="28" t="s">
        <v>36</v>
      </c>
      <c r="AF52" s="28"/>
      <c r="AG52" s="28"/>
    </row>
    <row r="53" spans="1:33" ht="270.75" customHeight="1" x14ac:dyDescent="0.25">
      <c r="A53" s="26">
        <v>10.4</v>
      </c>
      <c r="B53" s="16" t="s">
        <v>110</v>
      </c>
      <c r="C53" s="17" t="s">
        <v>122</v>
      </c>
      <c r="D53" s="17" t="s">
        <v>252</v>
      </c>
      <c r="E53" s="18" t="s">
        <v>24</v>
      </c>
      <c r="F53" s="17" t="s">
        <v>20</v>
      </c>
      <c r="G53" s="17" t="s">
        <v>59</v>
      </c>
      <c r="H53" s="18" t="s">
        <v>117</v>
      </c>
      <c r="I53" s="17" t="s">
        <v>250</v>
      </c>
      <c r="J53" s="18">
        <v>1</v>
      </c>
      <c r="K53" s="18" t="s">
        <v>123</v>
      </c>
      <c r="L53" s="27" t="s">
        <v>20</v>
      </c>
      <c r="M53" s="27"/>
      <c r="N53" s="27"/>
      <c r="O53" s="27"/>
      <c r="P53" s="27"/>
      <c r="Q53" s="23" t="s">
        <v>20</v>
      </c>
      <c r="R53" s="17" t="s">
        <v>251</v>
      </c>
      <c r="S53" s="17"/>
      <c r="T53" s="28" t="s">
        <v>36</v>
      </c>
      <c r="U53" s="28" t="s">
        <v>36</v>
      </c>
      <c r="V53" s="28" t="s">
        <v>36</v>
      </c>
      <c r="W53" s="28" t="s">
        <v>36</v>
      </c>
      <c r="X53" s="28" t="s">
        <v>36</v>
      </c>
      <c r="Y53" s="28" t="s">
        <v>36</v>
      </c>
      <c r="Z53" s="28" t="s">
        <v>36</v>
      </c>
      <c r="AA53" s="28" t="s">
        <v>36</v>
      </c>
      <c r="AB53" s="28" t="s">
        <v>36</v>
      </c>
      <c r="AC53" s="28" t="s">
        <v>36</v>
      </c>
      <c r="AD53" s="28" t="s">
        <v>36</v>
      </c>
      <c r="AE53" s="28" t="s">
        <v>36</v>
      </c>
      <c r="AF53" s="28" t="s">
        <v>36</v>
      </c>
      <c r="AG53" s="28" t="s">
        <v>36</v>
      </c>
    </row>
    <row r="54" spans="1:33" ht="102.75" customHeight="1" x14ac:dyDescent="0.25">
      <c r="A54" s="26">
        <v>10.5</v>
      </c>
      <c r="B54" s="16" t="s">
        <v>110</v>
      </c>
      <c r="C54" s="17" t="s">
        <v>124</v>
      </c>
      <c r="D54" s="17" t="s">
        <v>253</v>
      </c>
      <c r="E54" s="18" t="s">
        <v>70</v>
      </c>
      <c r="F54" s="17" t="s">
        <v>20</v>
      </c>
      <c r="G54" s="17" t="s">
        <v>59</v>
      </c>
      <c r="H54" s="18" t="s">
        <v>117</v>
      </c>
      <c r="I54" s="17" t="s">
        <v>254</v>
      </c>
      <c r="J54" s="18">
        <v>1</v>
      </c>
      <c r="K54" s="18" t="s">
        <v>255</v>
      </c>
      <c r="L54" s="27">
        <v>30000</v>
      </c>
      <c r="M54" s="27"/>
      <c r="N54" s="27"/>
      <c r="O54" s="27"/>
      <c r="P54" s="27"/>
      <c r="Q54" s="30">
        <f t="shared" si="2"/>
        <v>30000</v>
      </c>
      <c r="R54" s="17"/>
      <c r="S54" s="17"/>
      <c r="T54" s="28"/>
      <c r="U54" s="28"/>
      <c r="V54" s="28"/>
      <c r="W54" s="28" t="s">
        <v>36</v>
      </c>
      <c r="X54" s="28" t="s">
        <v>36</v>
      </c>
      <c r="Y54" s="28" t="s">
        <v>36</v>
      </c>
      <c r="Z54" s="28" t="s">
        <v>36</v>
      </c>
      <c r="AA54" s="28" t="s">
        <v>36</v>
      </c>
      <c r="AB54" s="28" t="s">
        <v>36</v>
      </c>
      <c r="AC54" s="28" t="s">
        <v>36</v>
      </c>
      <c r="AD54" s="28" t="s">
        <v>36</v>
      </c>
      <c r="AE54" s="28" t="s">
        <v>36</v>
      </c>
      <c r="AF54" s="28" t="s">
        <v>36</v>
      </c>
      <c r="AG54" s="28" t="s">
        <v>36</v>
      </c>
    </row>
    <row r="55" spans="1:33" ht="20.25" customHeight="1" x14ac:dyDescent="0.25">
      <c r="A55" s="53" t="s">
        <v>125</v>
      </c>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5"/>
    </row>
    <row r="56" spans="1:33" ht="96" x14ac:dyDescent="0.25">
      <c r="A56" s="26">
        <v>11.1</v>
      </c>
      <c r="B56" s="16" t="s">
        <v>110</v>
      </c>
      <c r="C56" s="17" t="s">
        <v>126</v>
      </c>
      <c r="D56" s="17" t="s">
        <v>257</v>
      </c>
      <c r="E56" s="18" t="s">
        <v>19</v>
      </c>
      <c r="F56" s="18" t="s">
        <v>256</v>
      </c>
      <c r="G56" s="17" t="s">
        <v>24</v>
      </c>
      <c r="H56" s="18" t="s">
        <v>127</v>
      </c>
      <c r="I56" s="17" t="s">
        <v>142</v>
      </c>
      <c r="J56" s="18">
        <v>300</v>
      </c>
      <c r="K56" s="17" t="s">
        <v>132</v>
      </c>
      <c r="L56" s="27">
        <v>96000</v>
      </c>
      <c r="M56" s="27"/>
      <c r="N56" s="27"/>
      <c r="O56" s="27"/>
      <c r="P56" s="27"/>
      <c r="Q56" s="30">
        <f t="shared" si="2"/>
        <v>96000</v>
      </c>
      <c r="R56" s="17"/>
      <c r="S56" s="17"/>
      <c r="T56" s="28"/>
      <c r="U56" s="28"/>
      <c r="V56" s="28"/>
      <c r="W56" s="28" t="s">
        <v>36</v>
      </c>
      <c r="X56" s="28" t="s">
        <v>36</v>
      </c>
      <c r="Y56" s="28" t="s">
        <v>36</v>
      </c>
      <c r="Z56" s="28" t="s">
        <v>36</v>
      </c>
      <c r="AA56" s="28" t="s">
        <v>36</v>
      </c>
      <c r="AB56" s="28" t="s">
        <v>36</v>
      </c>
      <c r="AC56" s="28" t="s">
        <v>36</v>
      </c>
      <c r="AD56" s="28"/>
      <c r="AE56" s="28"/>
      <c r="AF56" s="28"/>
      <c r="AG56" s="28"/>
    </row>
    <row r="57" spans="1:33" ht="60" x14ac:dyDescent="0.25">
      <c r="A57" s="26">
        <v>11.2</v>
      </c>
      <c r="B57" s="16" t="s">
        <v>110</v>
      </c>
      <c r="C57" s="17" t="s">
        <v>170</v>
      </c>
      <c r="D57" s="17" t="s">
        <v>171</v>
      </c>
      <c r="E57" s="18" t="s">
        <v>30</v>
      </c>
      <c r="F57" s="18" t="s">
        <v>271</v>
      </c>
      <c r="G57" s="17"/>
      <c r="H57" s="17" t="s">
        <v>154</v>
      </c>
      <c r="I57" s="17" t="s">
        <v>172</v>
      </c>
      <c r="J57" s="18">
        <v>1</v>
      </c>
      <c r="K57" s="18" t="s">
        <v>162</v>
      </c>
      <c r="L57" s="27"/>
      <c r="M57" s="27">
        <v>1620000</v>
      </c>
      <c r="N57" s="27"/>
      <c r="O57" s="27"/>
      <c r="P57" s="27"/>
      <c r="Q57" s="30">
        <f t="shared" si="2"/>
        <v>1620000</v>
      </c>
      <c r="R57" s="17" t="s">
        <v>169</v>
      </c>
      <c r="S57" s="25"/>
      <c r="T57" s="28"/>
      <c r="U57" s="28"/>
      <c r="V57" s="28"/>
      <c r="W57" s="28" t="s">
        <v>36</v>
      </c>
      <c r="X57" s="28" t="s">
        <v>36</v>
      </c>
      <c r="Y57" s="28" t="s">
        <v>36</v>
      </c>
      <c r="Z57" s="28" t="s">
        <v>36</v>
      </c>
      <c r="AA57" s="28" t="s">
        <v>36</v>
      </c>
      <c r="AB57" s="28" t="s">
        <v>36</v>
      </c>
      <c r="AC57" s="28" t="s">
        <v>36</v>
      </c>
      <c r="AD57" s="28"/>
      <c r="AE57" s="28"/>
      <c r="AF57" s="28"/>
      <c r="AG57" s="28"/>
    </row>
    <row r="58" spans="1:33" x14ac:dyDescent="0.25">
      <c r="L58" s="34">
        <f>SUM(L6:L57)</f>
        <v>5663903</v>
      </c>
      <c r="M58" s="34">
        <f t="shared" ref="M58:Q58" si="3">SUM(M6:M57)</f>
        <v>31312040</v>
      </c>
      <c r="N58" s="34">
        <f t="shared" si="3"/>
        <v>6114036</v>
      </c>
      <c r="O58" s="34">
        <f t="shared" si="3"/>
        <v>7417130</v>
      </c>
      <c r="P58" s="34">
        <f t="shared" si="3"/>
        <v>0</v>
      </c>
      <c r="Q58" s="35">
        <f t="shared" si="3"/>
        <v>50507109</v>
      </c>
    </row>
    <row r="60" spans="1:33" ht="36.75" customHeight="1" x14ac:dyDescent="0.25">
      <c r="D60" s="44" t="s">
        <v>300</v>
      </c>
      <c r="E60" s="45"/>
      <c r="F60" s="46"/>
      <c r="G60" s="39">
        <f>L8+L16+L22+L25+L30+L31+L32+L36+L38+L39+L40+L41+L42+L43+L45+L54+L56+L48+L35+L50+L21+L9</f>
        <v>5663903</v>
      </c>
      <c r="H60" s="40"/>
      <c r="L60" s="36"/>
    </row>
    <row r="61" spans="1:33" ht="18.75" customHeight="1" x14ac:dyDescent="0.25">
      <c r="D61" s="47" t="s">
        <v>262</v>
      </c>
      <c r="E61" s="48"/>
      <c r="F61" s="49"/>
      <c r="G61" s="41">
        <f>G60-G62-G63-L30-110000</f>
        <v>1960691</v>
      </c>
      <c r="H61" s="42"/>
      <c r="L61" s="37"/>
    </row>
    <row r="62" spans="1:33" ht="18.75" customHeight="1" x14ac:dyDescent="0.25">
      <c r="D62" s="47" t="s">
        <v>263</v>
      </c>
      <c r="E62" s="48"/>
      <c r="F62" s="49"/>
      <c r="G62" s="41">
        <f>L48-110000</f>
        <v>3529412</v>
      </c>
      <c r="H62" s="42"/>
    </row>
    <row r="63" spans="1:33" ht="18.75" customHeight="1" x14ac:dyDescent="0.25">
      <c r="D63" s="50" t="s">
        <v>264</v>
      </c>
      <c r="E63" s="51"/>
      <c r="F63" s="52"/>
      <c r="G63" s="41">
        <f>L50</f>
        <v>53800</v>
      </c>
      <c r="H63" s="42"/>
    </row>
    <row r="64" spans="1:33" ht="21" x14ac:dyDescent="0.25">
      <c r="D64" s="38" t="s">
        <v>265</v>
      </c>
      <c r="E64" s="38"/>
      <c r="F64" s="38"/>
      <c r="G64" s="43">
        <f>M57+M12+M33+M6+M27+M39+M42+M43+M52+M24+M20</f>
        <v>31312040</v>
      </c>
      <c r="H64" s="43"/>
    </row>
    <row r="65" spans="4:17" ht="21" x14ac:dyDescent="0.25">
      <c r="D65" s="38" t="s">
        <v>266</v>
      </c>
      <c r="E65" s="38"/>
      <c r="F65" s="38"/>
      <c r="G65" s="43">
        <f>N7</f>
        <v>6114036</v>
      </c>
      <c r="H65" s="43"/>
    </row>
    <row r="66" spans="4:17" ht="21" x14ac:dyDescent="0.25">
      <c r="D66" s="38" t="s">
        <v>267</v>
      </c>
      <c r="E66" s="38"/>
      <c r="F66" s="38"/>
      <c r="G66" s="43">
        <f>O51+O52+O18+O19+O15+O14</f>
        <v>7417130</v>
      </c>
      <c r="H66" s="43"/>
    </row>
    <row r="69" spans="4:17" x14ac:dyDescent="0.25">
      <c r="Q69" s="29"/>
    </row>
  </sheetData>
  <autoFilter ref="A3:AG58" xr:uid="{08A00E38-E466-4736-B661-7B3503959DC7}"/>
  <mergeCells count="28">
    <mergeCell ref="A49:AG49"/>
    <mergeCell ref="A55:AG55"/>
    <mergeCell ref="A4:AG4"/>
    <mergeCell ref="A5:AG5"/>
    <mergeCell ref="A10:AG10"/>
    <mergeCell ref="A13:AG13"/>
    <mergeCell ref="A17:AG17"/>
    <mergeCell ref="A23:AG23"/>
    <mergeCell ref="A28:AG28"/>
    <mergeCell ref="A29:AG29"/>
    <mergeCell ref="A37:AG37"/>
    <mergeCell ref="A44:AG44"/>
    <mergeCell ref="A46:AG46"/>
    <mergeCell ref="A47:AG47"/>
    <mergeCell ref="D65:F65"/>
    <mergeCell ref="D66:F66"/>
    <mergeCell ref="G60:H60"/>
    <mergeCell ref="G61:H61"/>
    <mergeCell ref="G62:H62"/>
    <mergeCell ref="G63:H63"/>
    <mergeCell ref="G64:H64"/>
    <mergeCell ref="G65:H65"/>
    <mergeCell ref="G66:H66"/>
    <mergeCell ref="D60:F60"/>
    <mergeCell ref="D61:F61"/>
    <mergeCell ref="D62:F62"/>
    <mergeCell ref="D63:F63"/>
    <mergeCell ref="D64:F64"/>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A6CCD63DD7B7494AACD3534B40F0ADBE" ma:contentTypeVersion="4" ma:contentTypeDescription="Izveidot jaunu dokumentu." ma:contentTypeScope="" ma:versionID="e96defafce5c88489a08dd0afe1933f9">
  <xsd:schema xmlns:xsd="http://www.w3.org/2001/XMLSchema" xmlns:xs="http://www.w3.org/2001/XMLSchema" xmlns:p="http://schemas.microsoft.com/office/2006/metadata/properties" xmlns:ns2="329c9196-8dd3-405a-b327-5bef785845eb" xmlns:ns3="a7894190-23f3-4882-9b2f-25e148cbea8e" targetNamespace="http://schemas.microsoft.com/office/2006/metadata/properties" ma:root="true" ma:fieldsID="61520c5ffcaf9aae8daf55ff7cc79100" ns2:_="" ns3:_="">
    <xsd:import namespace="329c9196-8dd3-405a-b327-5bef785845eb"/>
    <xsd:import namespace="a7894190-23f3-4882-9b2f-25e148cbea8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9c9196-8dd3-405a-b327-5bef785845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894190-23f3-4882-9b2f-25e148cbea8e"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75C340-97B7-4709-8D21-970C16E82CF4}">
  <ds:schemaRefs>
    <ds:schemaRef ds:uri="http://schemas.microsoft.com/sharepoint/v3/contenttype/forms"/>
  </ds:schemaRefs>
</ds:datastoreItem>
</file>

<file path=customXml/itemProps2.xml><?xml version="1.0" encoding="utf-8"?>
<ds:datastoreItem xmlns:ds="http://schemas.openxmlformats.org/officeDocument/2006/customXml" ds:itemID="{B1ABA373-2A1D-4A5D-9634-1F4ED1C4CD5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9CF9E7A-362F-490B-BBA2-C75D7BCBA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9c9196-8dd3-405a-b327-5bef785845eb"/>
    <ds:schemaRef ds:uri="a7894190-23f3-4882-9b2f-25e148cbea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VK+VI (2)</vt:lpstr>
      <vt:lpstr>'VK+VI (2)'!_ftn1</vt:lpstr>
      <vt:lpstr>'VK+VI (2)'!_ftnref1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Administr._kap._stiprināšanas_virzieni</dc:title>
  <dc:subject/>
  <dc:creator>Liene Vigule</dc:creator>
  <cp:keywords/>
  <dc:description/>
  <cp:lastModifiedBy>Hibers</cp:lastModifiedBy>
  <cp:revision/>
  <dcterms:created xsi:type="dcterms:W3CDTF">2018-04-12T13:54:17Z</dcterms:created>
  <dcterms:modified xsi:type="dcterms:W3CDTF">2022-04-21T13:12:12Z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0x010100A6CCD63DD7B7494AACD3534B40F0ADBE</vt:lpwstr>
  </property>
</Properties>
</file>