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T:\^Mēnešu atskaites\2023_12\"/>
    </mc:Choice>
  </mc:AlternateContent>
  <xr:revisionPtr revIDLastSave="0" documentId="13_ncr:1_{F979E38A-7416-4D64-B897-3D95D6A0876D}" xr6:coauthVersionLast="47" xr6:coauthVersionMax="47" xr10:uidLastSave="{00000000-0000-0000-0000-000000000000}"/>
  <bookViews>
    <workbookView xWindow="-120" yWindow="-120" windowWidth="29040" windowHeight="15840" xr2:uid="{3D427B66-1E6D-4D7E-96F6-3E169408296F}"/>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1" l="1"/>
  <c r="G20" i="1"/>
  <c r="G19" i="1"/>
  <c r="G18" i="1"/>
  <c r="G17" i="1"/>
  <c r="G16" i="1"/>
  <c r="G15" i="1"/>
  <c r="G14" i="1"/>
  <c r="G13" i="1"/>
  <c r="G12" i="1"/>
  <c r="G11" i="1"/>
  <c r="G10" i="1"/>
  <c r="G9" i="1"/>
  <c r="G8" i="1"/>
  <c r="G7" i="1"/>
  <c r="G6" i="1"/>
  <c r="G5" i="1"/>
</calcChain>
</file>

<file path=xl/sharedStrings.xml><?xml version="1.0" encoding="utf-8"?>
<sst xmlns="http://schemas.openxmlformats.org/spreadsheetml/2006/main" count="49" uniqueCount="49">
  <si>
    <t>2023. gada skalas viduspunkts , euro</t>
  </si>
  <si>
    <t>*</t>
  </si>
  <si>
    <t xml:space="preserve">** </t>
  </si>
  <si>
    <t xml:space="preserve">valstī noteiktā minimālā alga 2022.gadā </t>
  </si>
  <si>
    <t>Līdzīgas vērtības amatu mēneša pamatalga privātajā sektorā (2022), 80% no mediānas, euro ***</t>
  </si>
  <si>
    <t>***</t>
  </si>
  <si>
    <t xml:space="preserve">Mēnešalga vidēji valsts tiešās pārvaldes iestādēs euro  - junijs 2022** </t>
  </si>
  <si>
    <t>Mēnešalga un piemaksas vidēji valsts tiešās pārvaldes iestādēs euro  - jūnijs 2022**</t>
  </si>
  <si>
    <t xml:space="preserve">Mēnešalga vidēji valsts tiešās pārvaldes iestādēs euro - jūnijs 2023 ** </t>
  </si>
  <si>
    <t>Mēnešalga un piemaksas vidēji valsts tiešās pārvaldes iestādēs euro - jūnijs 2023  **</t>
  </si>
  <si>
    <t>2.</t>
  </si>
  <si>
    <t>3.</t>
  </si>
  <si>
    <t>4.</t>
  </si>
  <si>
    <t>5.</t>
  </si>
  <si>
    <t>6.</t>
  </si>
  <si>
    <t>7.</t>
  </si>
  <si>
    <t>8.</t>
  </si>
  <si>
    <t>9.</t>
  </si>
  <si>
    <t>10.</t>
  </si>
  <si>
    <t>11.</t>
  </si>
  <si>
    <t>12.</t>
  </si>
  <si>
    <t>13.</t>
  </si>
  <si>
    <t>14.</t>
  </si>
  <si>
    <t>Algu skala līdz 01.07.2022.</t>
  </si>
  <si>
    <t>2022. gada skalas viduspunkts , euro</t>
  </si>
  <si>
    <t>Mēnešalgu grupa līdz 01.07.2022. *</t>
  </si>
  <si>
    <t>Mēnešalgu grupa no 01.07.2022.</t>
  </si>
  <si>
    <t>15. *)</t>
  </si>
  <si>
    <t>16. *)</t>
  </si>
  <si>
    <t>*)</t>
  </si>
  <si>
    <t xml:space="preserve">iestādes vadītāju un vietnieku amati no 01.07.2022. tiek klasificēti ņemot vērā iestādei apstiprināto izdevumu kopapjomu kalendārajam gadam un amata vietu skaitu iestādē, kas tiek klasificēts līdz pat 17 mēnešalgu grupai </t>
  </si>
  <si>
    <t>*))</t>
  </si>
  <si>
    <t>500*))</t>
  </si>
  <si>
    <t xml:space="preserve">Mēnešalgas un darba samaksas izmaiņu salīdzinājums ar līdzīgas vērtības amata mēneša pamatalgu privātajā sektorā (80% no mediānas) </t>
  </si>
  <si>
    <t>*)))</t>
  </si>
  <si>
    <t>ietver arī VID amatus un KNAB, kuriem līdz 01.07.2022. bija sava atsevišķa palielināta atlīdzības skala</t>
  </si>
  <si>
    <t>Mēnešalga vidēji valsts tiešās pārvaldes iestādēs euro  - oktobris 2022** ; **)</t>
  </si>
  <si>
    <t>Mēnešalga un piemaksas vidēji valsts tiešās pārvaldes iestādēs euro  -oktobris 2022** ; **)</t>
  </si>
  <si>
    <t>**)</t>
  </si>
  <si>
    <t xml:space="preserve">amatu pārklasifikāciju un attiecīgi mēnešalgu pārskatīšanu var veikt līdz 31.12.2022.  Ietverti tikai pārkalsificētie amati. </t>
  </si>
  <si>
    <t>2626 *)))</t>
  </si>
  <si>
    <t>4305 *)))</t>
  </si>
  <si>
    <t>algu skala sākas ar 2.grupu, jo pēc 01.07.2022. tiek apvienotas 1. un 2. mēnešalgu grupas. Lai pārietu uz jauno atlīdzības skalu amati tika pārklasificēti, attiecīgi izmainot mēnešalgu grupu atbilstoši Amatu katalogā noteiktajam</t>
  </si>
  <si>
    <t>AUS dati -  vidējie dati attiecīgajā mēnesī (ietver arī NBS un KNAB nodarbinātos, kuriem piemēro valsts pārvaldē nodarbināto atlīdzību)</t>
  </si>
  <si>
    <t>Figure Baltic Advisory dati, ņemot par pamatu līdzīgas vērtības darbu</t>
  </si>
  <si>
    <t xml:space="preserve">Mēnešalga vidēji valsts tiešās pārvaldes iestādēs euro - decembris 2023 ** </t>
  </si>
  <si>
    <t>Mēnešalga un piemaksas vidēji valsts tiešās pārvaldes iestādēs euro - decembris 2023  ****</t>
  </si>
  <si>
    <t>****</t>
  </si>
  <si>
    <t>mēnešalga decembris 2023, bet piemaksas vidēji mēnesī pa visu 2023.gadu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</si>
</sst>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Times New Roman"/>
      <family val="2"/>
      <charset val="186"/>
    </font>
    <font>
      <sz val="11"/>
      <color rgb="FF000000"/>
      <name val="Times New Roman"/>
      <family val="1"/>
      <charset val="186"/>
    </font>
    <font>
      <b/>
      <sz val="11"/>
      <color theme="1"/>
      <name val="Times New Roman"/>
      <family val="1"/>
      <charset val="186"/>
    </font>
    <font>
      <sz val="11"/>
      <color theme="1"/>
      <name val="Times New Roman"/>
      <family val="1"/>
      <charset val="186"/>
    </font>
    <font>
      <sz val="11"/>
      <color rgb="FF333333"/>
      <name val="Times New Roman"/>
      <family val="1"/>
      <charset val="186"/>
    </font>
    <font>
      <sz val="11"/>
      <color rgb="FFFF0000"/>
      <name val="Times New Roman"/>
      <family val="2"/>
      <charset val="186"/>
    </font>
    <font>
      <sz val="11"/>
      <color rgb="FFFF0000"/>
      <name val="Times New Roman"/>
      <family val="1"/>
      <charset val="186"/>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2" fillId="0" borderId="0" xfId="0" applyFont="1"/>
    <xf numFmtId="0" fontId="0" fillId="0" borderId="0" xfId="0" applyAlignment="1">
      <alignment wrapText="1"/>
    </xf>
    <xf numFmtId="0" fontId="1" fillId="0" borderId="1" xfId="0" applyFont="1" applyBorder="1" applyAlignment="1">
      <alignment vertical="center" wrapText="1"/>
    </xf>
    <xf numFmtId="0" fontId="1" fillId="2" borderId="1" xfId="0" applyFont="1" applyFill="1" applyBorder="1" applyAlignment="1">
      <alignment vertical="center" wrapText="1"/>
    </xf>
    <xf numFmtId="0" fontId="3" fillId="0" borderId="1" xfId="0" applyFont="1" applyBorder="1" applyAlignment="1">
      <alignment horizontal="center"/>
    </xf>
    <xf numFmtId="0" fontId="3" fillId="0" borderId="1" xfId="0" applyFont="1" applyBorder="1"/>
    <xf numFmtId="1" fontId="4" fillId="4" borderId="1" xfId="0" applyNumberFormat="1" applyFont="1" applyFill="1" applyBorder="1" applyAlignment="1">
      <alignment horizontal="center" vertical="center"/>
    </xf>
    <xf numFmtId="1" fontId="3" fillId="0" borderId="1" xfId="0" applyNumberFormat="1" applyFont="1" applyBorder="1" applyAlignment="1">
      <alignment horizontal="center"/>
    </xf>
    <xf numFmtId="0" fontId="3" fillId="2" borderId="1" xfId="0" applyFont="1" applyFill="1" applyBorder="1" applyAlignment="1">
      <alignment horizontal="center"/>
    </xf>
    <xf numFmtId="1" fontId="3" fillId="3" borderId="1" xfId="0" applyNumberFormat="1" applyFont="1" applyFill="1" applyBorder="1" applyAlignment="1">
      <alignment horizontal="center"/>
    </xf>
    <xf numFmtId="0" fontId="0" fillId="0" borderId="0" xfId="0" applyAlignment="1">
      <alignment horizontal="left" wrapText="1"/>
    </xf>
    <xf numFmtId="3" fontId="3" fillId="2" borderId="1" xfId="0" applyNumberFormat="1" applyFont="1" applyFill="1" applyBorder="1" applyAlignment="1">
      <alignment horizontal="center"/>
    </xf>
    <xf numFmtId="1" fontId="3" fillId="2" borderId="1" xfId="0" applyNumberFormat="1" applyFont="1" applyFill="1" applyBorder="1" applyAlignment="1">
      <alignment horizontal="center"/>
    </xf>
    <xf numFmtId="0" fontId="6" fillId="2" borderId="1" xfId="0" applyFont="1" applyFill="1" applyBorder="1" applyAlignment="1">
      <alignment horizontal="center"/>
    </xf>
    <xf numFmtId="0" fontId="6" fillId="2" borderId="1" xfId="0" applyFont="1" applyFill="1" applyBorder="1" applyAlignment="1">
      <alignment vertical="center" wrapText="1"/>
    </xf>
    <xf numFmtId="0" fontId="5" fillId="0" borderId="0" xfId="0" applyFont="1"/>
    <xf numFmtId="0" fontId="0" fillId="0" borderId="0" xfId="0" applyAlignment="1">
      <alignment horizontal="left" wrapText="1"/>
    </xf>
    <xf numFmtId="0" fontId="2"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5D682-DB0D-4427-8E85-A45F8C34322D}">
  <dimension ref="B1:O35"/>
  <sheetViews>
    <sheetView tabSelected="1" zoomScale="70" zoomScaleNormal="70" workbookViewId="0">
      <selection activeCell="V6" sqref="V6"/>
    </sheetView>
  </sheetViews>
  <sheetFormatPr defaultRowHeight="15" x14ac:dyDescent="0.25"/>
  <cols>
    <col min="2" max="3" width="11.28515625" customWidth="1"/>
    <col min="4" max="4" width="16.5703125" customWidth="1"/>
    <col min="5" max="5" width="19.28515625" customWidth="1"/>
    <col min="6" max="6" width="22.5703125" customWidth="1"/>
    <col min="7" max="7" width="17.7109375" customWidth="1"/>
    <col min="8" max="8" width="20" customWidth="1"/>
    <col min="9" max="9" width="22.85546875" customWidth="1"/>
    <col min="10" max="10" width="20.42578125" customWidth="1"/>
    <col min="11" max="11" width="17.140625" customWidth="1"/>
    <col min="12" max="14" width="20.42578125" customWidth="1"/>
    <col min="15" max="15" width="30.42578125" customWidth="1"/>
    <col min="16" max="17" width="0" hidden="1" customWidth="1"/>
    <col min="18" max="18" width="1.7109375" customWidth="1"/>
    <col min="19" max="19" width="3.28515625" customWidth="1"/>
  </cols>
  <sheetData>
    <row r="1" spans="2:15" ht="30" customHeight="1" x14ac:dyDescent="0.25">
      <c r="B1" s="18" t="s">
        <v>33</v>
      </c>
      <c r="C1" s="18"/>
      <c r="D1" s="18"/>
      <c r="E1" s="18"/>
      <c r="F1" s="18"/>
      <c r="G1" s="18"/>
      <c r="H1" s="18"/>
      <c r="I1" s="18"/>
      <c r="J1" s="18"/>
      <c r="K1" s="18"/>
      <c r="L1" s="18"/>
      <c r="M1" s="18"/>
      <c r="N1" s="18"/>
      <c r="O1" s="18"/>
    </row>
    <row r="4" spans="2:15" ht="71.45" customHeight="1" x14ac:dyDescent="0.25">
      <c r="B4" s="3" t="s">
        <v>25</v>
      </c>
      <c r="C4" s="3" t="s">
        <v>23</v>
      </c>
      <c r="D4" s="4" t="s">
        <v>6</v>
      </c>
      <c r="E4" s="4" t="s">
        <v>7</v>
      </c>
      <c r="F4" s="3" t="s">
        <v>26</v>
      </c>
      <c r="G4" s="3" t="s">
        <v>24</v>
      </c>
      <c r="H4" s="4" t="s">
        <v>36</v>
      </c>
      <c r="I4" s="4" t="s">
        <v>37</v>
      </c>
      <c r="J4" s="3" t="s">
        <v>0</v>
      </c>
      <c r="K4" s="4" t="s">
        <v>8</v>
      </c>
      <c r="L4" s="4" t="s">
        <v>9</v>
      </c>
      <c r="M4" s="15" t="s">
        <v>45</v>
      </c>
      <c r="N4" s="4" t="s">
        <v>46</v>
      </c>
      <c r="O4" s="3" t="s">
        <v>4</v>
      </c>
    </row>
    <row r="5" spans="2:15" ht="69.599999999999994" customHeight="1" x14ac:dyDescent="0.25">
      <c r="B5" s="5" t="s">
        <v>10</v>
      </c>
      <c r="C5" s="5">
        <v>530</v>
      </c>
      <c r="D5" s="13">
        <v>523</v>
      </c>
      <c r="E5" s="13">
        <v>594</v>
      </c>
      <c r="F5" s="5">
        <v>1</v>
      </c>
      <c r="G5" s="7">
        <f>0.581*1058.1</f>
        <v>614.75609999999995</v>
      </c>
      <c r="H5" s="12">
        <v>522</v>
      </c>
      <c r="I5" s="13">
        <v>530</v>
      </c>
      <c r="J5" s="8">
        <v>660.86425999999994</v>
      </c>
      <c r="K5" s="9">
        <v>645</v>
      </c>
      <c r="L5" s="9">
        <v>673</v>
      </c>
      <c r="M5" s="14">
        <v>646</v>
      </c>
      <c r="N5" s="9">
        <v>675</v>
      </c>
      <c r="O5" s="5" t="s">
        <v>32</v>
      </c>
    </row>
    <row r="6" spans="2:15" x14ac:dyDescent="0.25">
      <c r="B6" s="5" t="s">
        <v>11</v>
      </c>
      <c r="C6" s="5">
        <v>608</v>
      </c>
      <c r="D6" s="13">
        <v>589</v>
      </c>
      <c r="E6" s="13">
        <v>832</v>
      </c>
      <c r="F6" s="5">
        <v>2</v>
      </c>
      <c r="G6" s="7">
        <f>0.592*1058.1</f>
        <v>626.39519999999993</v>
      </c>
      <c r="H6" s="12">
        <v>578</v>
      </c>
      <c r="I6" s="13">
        <v>587</v>
      </c>
      <c r="J6" s="8">
        <v>673.37631999999996</v>
      </c>
      <c r="K6" s="9">
        <v>662</v>
      </c>
      <c r="L6" s="9">
        <v>673</v>
      </c>
      <c r="M6" s="14">
        <v>665</v>
      </c>
      <c r="N6" s="9">
        <v>695</v>
      </c>
      <c r="O6" s="5">
        <v>564</v>
      </c>
    </row>
    <row r="7" spans="2:15" ht="18.600000000000001" customHeight="1" x14ac:dyDescent="0.25">
      <c r="B7" s="5" t="s">
        <v>12</v>
      </c>
      <c r="C7" s="5">
        <v>705</v>
      </c>
      <c r="D7" s="13">
        <v>646</v>
      </c>
      <c r="E7" s="13">
        <v>777</v>
      </c>
      <c r="F7" s="5">
        <v>3</v>
      </c>
      <c r="G7" s="7">
        <f>0.814*1058.1</f>
        <v>861.29339999999991</v>
      </c>
      <c r="H7" s="12">
        <v>665</v>
      </c>
      <c r="I7" s="13">
        <v>708</v>
      </c>
      <c r="J7" s="8">
        <v>925.89243999999997</v>
      </c>
      <c r="K7" s="9">
        <v>816</v>
      </c>
      <c r="L7" s="9">
        <v>946</v>
      </c>
      <c r="M7" s="14">
        <v>796</v>
      </c>
      <c r="N7" s="9">
        <v>955</v>
      </c>
      <c r="O7" s="5">
        <v>672</v>
      </c>
    </row>
    <row r="8" spans="2:15" ht="18" customHeight="1" x14ac:dyDescent="0.25">
      <c r="B8" s="5" t="s">
        <v>13</v>
      </c>
      <c r="C8" s="5">
        <v>802</v>
      </c>
      <c r="D8" s="13">
        <v>755</v>
      </c>
      <c r="E8" s="13">
        <v>912</v>
      </c>
      <c r="F8" s="5">
        <v>4</v>
      </c>
      <c r="G8" s="7">
        <f>0.832*1058.1</f>
        <v>880.33919999999989</v>
      </c>
      <c r="H8" s="12">
        <v>764</v>
      </c>
      <c r="I8" s="13">
        <v>820</v>
      </c>
      <c r="J8" s="8">
        <v>946.36671999999999</v>
      </c>
      <c r="K8" s="9">
        <v>727</v>
      </c>
      <c r="L8" s="9">
        <v>991</v>
      </c>
      <c r="M8" s="14">
        <v>722</v>
      </c>
      <c r="N8" s="9">
        <v>964</v>
      </c>
      <c r="O8" s="5">
        <v>786</v>
      </c>
    </row>
    <row r="9" spans="2:15" x14ac:dyDescent="0.25">
      <c r="B9" s="5" t="s">
        <v>14</v>
      </c>
      <c r="C9" s="5">
        <v>899</v>
      </c>
      <c r="D9" s="13">
        <v>759</v>
      </c>
      <c r="E9" s="13">
        <v>845</v>
      </c>
      <c r="F9" s="5">
        <v>5</v>
      </c>
      <c r="G9" s="7">
        <f>0.89*1058.1</f>
        <v>941.70899999999995</v>
      </c>
      <c r="H9" s="12">
        <v>791</v>
      </c>
      <c r="I9" s="13">
        <v>837</v>
      </c>
      <c r="J9" s="8">
        <v>1012.3394000000001</v>
      </c>
      <c r="K9" s="9">
        <v>860</v>
      </c>
      <c r="L9" s="9">
        <v>941</v>
      </c>
      <c r="M9" s="14">
        <v>868</v>
      </c>
      <c r="N9" s="9">
        <v>990</v>
      </c>
      <c r="O9" s="5">
        <v>924</v>
      </c>
    </row>
    <row r="10" spans="2:15" x14ac:dyDescent="0.25">
      <c r="B10" s="5" t="s">
        <v>15</v>
      </c>
      <c r="C10" s="5">
        <v>996</v>
      </c>
      <c r="D10" s="13">
        <v>885</v>
      </c>
      <c r="E10" s="13">
        <v>981</v>
      </c>
      <c r="F10" s="5">
        <v>6</v>
      </c>
      <c r="G10" s="7">
        <f>0.95*1058.1</f>
        <v>1005.1949999999998</v>
      </c>
      <c r="H10" s="12">
        <v>921</v>
      </c>
      <c r="I10" s="13">
        <v>976</v>
      </c>
      <c r="J10" s="8">
        <v>1080.587</v>
      </c>
      <c r="K10" s="9">
        <v>1037</v>
      </c>
      <c r="L10" s="9">
        <v>1143</v>
      </c>
      <c r="M10" s="14">
        <v>1037</v>
      </c>
      <c r="N10" s="9">
        <v>1169</v>
      </c>
      <c r="O10" s="5">
        <v>1091</v>
      </c>
    </row>
    <row r="11" spans="2:15" x14ac:dyDescent="0.25">
      <c r="B11" s="5" t="s">
        <v>16</v>
      </c>
      <c r="C11" s="5">
        <v>1093</v>
      </c>
      <c r="D11" s="13">
        <v>983</v>
      </c>
      <c r="E11" s="13">
        <v>1091</v>
      </c>
      <c r="F11" s="5">
        <v>7</v>
      </c>
      <c r="G11" s="7">
        <f>1.137*1058.1</f>
        <v>1203.0597</v>
      </c>
      <c r="H11" s="12">
        <v>975</v>
      </c>
      <c r="I11" s="13">
        <v>1049</v>
      </c>
      <c r="J11" s="8">
        <v>1293.2920200000001</v>
      </c>
      <c r="K11" s="9">
        <v>1098</v>
      </c>
      <c r="L11" s="9">
        <v>1154</v>
      </c>
      <c r="M11" s="14">
        <v>1112</v>
      </c>
      <c r="N11" s="9">
        <v>1206</v>
      </c>
      <c r="O11" s="5">
        <v>1294</v>
      </c>
    </row>
    <row r="12" spans="2:15" x14ac:dyDescent="0.25">
      <c r="B12" s="5" t="s">
        <v>17</v>
      </c>
      <c r="C12" s="5">
        <v>1190</v>
      </c>
      <c r="D12" s="13">
        <v>1080</v>
      </c>
      <c r="E12" s="13">
        <v>1202</v>
      </c>
      <c r="F12" s="5">
        <v>8</v>
      </c>
      <c r="G12" s="7">
        <f>1.22*1058.1</f>
        <v>1290.8819999999998</v>
      </c>
      <c r="H12" s="12">
        <v>1054</v>
      </c>
      <c r="I12" s="13">
        <v>1123</v>
      </c>
      <c r="J12" s="8">
        <v>1387.7012</v>
      </c>
      <c r="K12" s="9">
        <v>1212</v>
      </c>
      <c r="L12" s="9">
        <v>1296</v>
      </c>
      <c r="M12" s="14">
        <v>1228</v>
      </c>
      <c r="N12" s="9">
        <v>1319</v>
      </c>
      <c r="O12" s="5">
        <v>1547</v>
      </c>
    </row>
    <row r="13" spans="2:15" x14ac:dyDescent="0.25">
      <c r="B13" s="5" t="s">
        <v>18</v>
      </c>
      <c r="C13" s="5">
        <v>1287</v>
      </c>
      <c r="D13" s="13">
        <v>1237</v>
      </c>
      <c r="E13" s="13">
        <v>1378</v>
      </c>
      <c r="F13" s="5">
        <v>9</v>
      </c>
      <c r="G13" s="7">
        <f>1.453*1058.1</f>
        <v>1537.4193</v>
      </c>
      <c r="H13" s="12">
        <v>1278</v>
      </c>
      <c r="I13" s="13">
        <v>1368</v>
      </c>
      <c r="J13" s="8">
        <v>1652.7293800000002</v>
      </c>
      <c r="K13" s="9">
        <v>1411</v>
      </c>
      <c r="L13" s="9">
        <v>1487</v>
      </c>
      <c r="M13" s="14">
        <v>1439</v>
      </c>
      <c r="N13" s="9">
        <v>1537</v>
      </c>
      <c r="O13" s="5">
        <v>1848</v>
      </c>
    </row>
    <row r="14" spans="2:15" ht="18.600000000000001" customHeight="1" x14ac:dyDescent="0.25">
      <c r="B14" s="5" t="s">
        <v>19</v>
      </c>
      <c r="C14" s="5">
        <v>1382</v>
      </c>
      <c r="D14" s="13">
        <v>1404</v>
      </c>
      <c r="E14" s="13">
        <v>1601</v>
      </c>
      <c r="F14" s="5">
        <v>10</v>
      </c>
      <c r="G14" s="7">
        <f>1.757*1058.1</f>
        <v>1859.0816999999997</v>
      </c>
      <c r="H14" s="12">
        <v>1468</v>
      </c>
      <c r="I14" s="13">
        <v>1571</v>
      </c>
      <c r="J14" s="8">
        <v>1998.51722</v>
      </c>
      <c r="K14" s="9">
        <v>1633</v>
      </c>
      <c r="L14" s="9">
        <v>1724</v>
      </c>
      <c r="M14" s="14">
        <v>1683</v>
      </c>
      <c r="N14" s="9">
        <v>1804</v>
      </c>
      <c r="O14" s="5">
        <v>2187</v>
      </c>
    </row>
    <row r="15" spans="2:15" x14ac:dyDescent="0.25">
      <c r="B15" s="5" t="s">
        <v>20</v>
      </c>
      <c r="C15" s="5">
        <v>1647</v>
      </c>
      <c r="D15" s="13">
        <v>1603</v>
      </c>
      <c r="E15" s="13">
        <v>1900</v>
      </c>
      <c r="F15" s="5">
        <v>11</v>
      </c>
      <c r="G15" s="7">
        <f>2.194*1058.1</f>
        <v>2321.4713999999999</v>
      </c>
      <c r="H15" s="13">
        <v>1748</v>
      </c>
      <c r="I15" s="13">
        <v>1916</v>
      </c>
      <c r="J15" s="8">
        <v>2495.5872399999998</v>
      </c>
      <c r="K15" s="9">
        <v>1973</v>
      </c>
      <c r="L15" s="9">
        <v>2096</v>
      </c>
      <c r="M15" s="14">
        <v>2031</v>
      </c>
      <c r="N15" s="9">
        <v>2213</v>
      </c>
      <c r="O15" s="5">
        <v>2590</v>
      </c>
    </row>
    <row r="16" spans="2:15" ht="18" customHeight="1" x14ac:dyDescent="0.25">
      <c r="B16" s="5" t="s">
        <v>21</v>
      </c>
      <c r="C16" s="5">
        <v>1917</v>
      </c>
      <c r="D16" s="13">
        <v>1904</v>
      </c>
      <c r="E16" s="13">
        <v>2403</v>
      </c>
      <c r="F16" s="5">
        <v>12</v>
      </c>
      <c r="G16" s="7">
        <f>2.73*1058.1</f>
        <v>2888.6129999999998</v>
      </c>
      <c r="H16" s="13">
        <v>2159</v>
      </c>
      <c r="I16" s="13">
        <v>2417</v>
      </c>
      <c r="J16" s="8">
        <v>3105.2658000000001</v>
      </c>
      <c r="K16" s="9">
        <v>2461</v>
      </c>
      <c r="L16" s="9">
        <v>2654</v>
      </c>
      <c r="M16" s="14">
        <v>2603</v>
      </c>
      <c r="N16" s="9">
        <v>2892</v>
      </c>
      <c r="O16" s="5">
        <v>3107</v>
      </c>
    </row>
    <row r="17" spans="2:15" x14ac:dyDescent="0.25">
      <c r="B17" s="5" t="s">
        <v>22</v>
      </c>
      <c r="C17" s="5">
        <v>2264</v>
      </c>
      <c r="D17" s="13">
        <v>2254</v>
      </c>
      <c r="E17" s="13">
        <v>2915</v>
      </c>
      <c r="F17" s="5">
        <v>13</v>
      </c>
      <c r="G17" s="7">
        <f>3.385*1058.1</f>
        <v>3581.6684999999993</v>
      </c>
      <c r="H17" s="13">
        <v>2749</v>
      </c>
      <c r="I17" s="13">
        <v>3063</v>
      </c>
      <c r="J17" s="8">
        <v>3850.3020999999999</v>
      </c>
      <c r="K17" s="9">
        <v>3159</v>
      </c>
      <c r="L17" s="9">
        <v>3420</v>
      </c>
      <c r="M17" s="14">
        <v>3268</v>
      </c>
      <c r="N17" s="9">
        <v>3611</v>
      </c>
      <c r="O17" s="5">
        <v>3769</v>
      </c>
    </row>
    <row r="18" spans="2:15" x14ac:dyDescent="0.25">
      <c r="B18" s="5" t="s">
        <v>27</v>
      </c>
      <c r="C18" s="5">
        <v>2353</v>
      </c>
      <c r="D18" s="13">
        <v>2365</v>
      </c>
      <c r="E18" s="13">
        <v>3483</v>
      </c>
      <c r="F18" s="5">
        <v>14</v>
      </c>
      <c r="G18" s="7">
        <f>4.05*1058.1</f>
        <v>4285.3049999999994</v>
      </c>
      <c r="H18" s="13">
        <v>2671</v>
      </c>
      <c r="I18" s="13">
        <v>3024</v>
      </c>
      <c r="J18" s="8">
        <v>4606.7129999999997</v>
      </c>
      <c r="K18" s="9">
        <v>3378</v>
      </c>
      <c r="L18" s="9">
        <v>3742</v>
      </c>
      <c r="M18" s="14">
        <v>3531</v>
      </c>
      <c r="N18" s="9">
        <v>3973</v>
      </c>
      <c r="O18" s="5">
        <v>4670</v>
      </c>
    </row>
    <row r="19" spans="2:15" x14ac:dyDescent="0.25">
      <c r="B19" s="5" t="s">
        <v>28</v>
      </c>
      <c r="C19" s="5">
        <v>2441</v>
      </c>
      <c r="D19" s="13" t="s">
        <v>40</v>
      </c>
      <c r="E19" s="13" t="s">
        <v>41</v>
      </c>
      <c r="F19" s="5">
        <v>15</v>
      </c>
      <c r="G19" s="7">
        <f>4.562*1058.1</f>
        <v>4827.0522000000001</v>
      </c>
      <c r="H19" s="13">
        <v>3281</v>
      </c>
      <c r="I19" s="13">
        <v>3571</v>
      </c>
      <c r="J19" s="8">
        <v>5189.0925200000001</v>
      </c>
      <c r="K19" s="9">
        <v>3895</v>
      </c>
      <c r="L19" s="9">
        <v>3983</v>
      </c>
      <c r="M19" s="14">
        <v>4064</v>
      </c>
      <c r="N19" s="9">
        <v>4340</v>
      </c>
      <c r="O19" s="5">
        <v>5800</v>
      </c>
    </row>
    <row r="20" spans="2:15" ht="44.45" customHeight="1" x14ac:dyDescent="0.25">
      <c r="B20" s="6"/>
      <c r="C20" s="5"/>
      <c r="D20" s="6"/>
      <c r="E20" s="6"/>
      <c r="F20" s="5">
        <v>16</v>
      </c>
      <c r="G20" s="7">
        <f>4.793*1058.1</f>
        <v>5071.4732999999997</v>
      </c>
      <c r="H20" s="13">
        <v>3773</v>
      </c>
      <c r="I20" s="13">
        <v>4198</v>
      </c>
      <c r="J20" s="8">
        <v>5451.8457800000006</v>
      </c>
      <c r="K20" s="9">
        <v>4383</v>
      </c>
      <c r="L20" s="9">
        <v>4807</v>
      </c>
      <c r="M20" s="14">
        <v>4527</v>
      </c>
      <c r="N20" s="9">
        <v>5003</v>
      </c>
      <c r="O20" s="5">
        <v>7128</v>
      </c>
    </row>
    <row r="21" spans="2:15" x14ac:dyDescent="0.25">
      <c r="B21" s="6"/>
      <c r="C21" s="5"/>
      <c r="D21" s="10"/>
      <c r="E21" s="10"/>
      <c r="F21" s="5">
        <v>17</v>
      </c>
      <c r="G21" s="7">
        <f>5.263*1058.1</f>
        <v>5568.7802999999994</v>
      </c>
      <c r="H21" s="13">
        <v>4541</v>
      </c>
      <c r="I21" s="13">
        <v>4953</v>
      </c>
      <c r="J21" s="8">
        <v>5986.4519799999998</v>
      </c>
      <c r="K21" s="9">
        <v>5221</v>
      </c>
      <c r="L21" s="9">
        <v>5588</v>
      </c>
      <c r="M21" s="14">
        <v>5346</v>
      </c>
      <c r="N21" s="9">
        <v>5834</v>
      </c>
      <c r="O21" s="5">
        <v>8636</v>
      </c>
    </row>
    <row r="22" spans="2:15" ht="18" customHeight="1" x14ac:dyDescent="0.25"/>
    <row r="23" spans="2:15" ht="28.15" customHeight="1" x14ac:dyDescent="0.25"/>
    <row r="25" spans="2:15" ht="34.15" customHeight="1" x14ac:dyDescent="0.25">
      <c r="B25" s="1"/>
      <c r="C25" s="1"/>
      <c r="D25" s="1"/>
      <c r="E25" s="1"/>
    </row>
    <row r="26" spans="2:15" ht="44.25" customHeight="1" x14ac:dyDescent="0.25">
      <c r="B26" t="s">
        <v>1</v>
      </c>
      <c r="C26" s="17" t="s">
        <v>42</v>
      </c>
      <c r="D26" s="17"/>
      <c r="E26" s="17"/>
      <c r="F26" s="17"/>
      <c r="G26" s="17"/>
      <c r="H26" s="17"/>
      <c r="I26" s="17"/>
      <c r="J26" s="17"/>
      <c r="K26" s="17"/>
      <c r="L26" s="17"/>
      <c r="M26" s="11"/>
      <c r="N26" s="11"/>
    </row>
    <row r="27" spans="2:15" ht="35.450000000000003" customHeight="1" x14ac:dyDescent="0.25">
      <c r="B27" t="s">
        <v>2</v>
      </c>
      <c r="C27" t="s">
        <v>43</v>
      </c>
    </row>
    <row r="28" spans="2:15" ht="13.9" customHeight="1" x14ac:dyDescent="0.25">
      <c r="B28" t="s">
        <v>5</v>
      </c>
      <c r="C28" t="s">
        <v>44</v>
      </c>
      <c r="G28" s="2"/>
      <c r="H28" s="2"/>
      <c r="I28" s="2"/>
      <c r="J28" s="2"/>
      <c r="K28" s="2"/>
      <c r="L28" s="2"/>
      <c r="M28" s="2"/>
      <c r="N28" s="2"/>
      <c r="O28" s="2"/>
    </row>
    <row r="29" spans="2:15" ht="13.9" customHeight="1" x14ac:dyDescent="0.25">
      <c r="B29" s="16" t="s">
        <v>47</v>
      </c>
      <c r="C29" s="16" t="s">
        <v>48</v>
      </c>
      <c r="D29" s="16"/>
      <c r="E29" s="16"/>
      <c r="F29" s="16"/>
      <c r="G29" s="2"/>
      <c r="H29" s="2"/>
      <c r="I29" s="2"/>
      <c r="J29" s="2"/>
      <c r="K29" s="2"/>
      <c r="L29" s="2"/>
      <c r="M29" s="2"/>
      <c r="N29" s="2"/>
      <c r="O29" s="2"/>
    </row>
    <row r="30" spans="2:15" x14ac:dyDescent="0.25">
      <c r="B30" t="s">
        <v>29</v>
      </c>
      <c r="C30" t="s">
        <v>30</v>
      </c>
    </row>
    <row r="31" spans="2:15" x14ac:dyDescent="0.25">
      <c r="B31" t="s">
        <v>31</v>
      </c>
      <c r="C31" t="s">
        <v>3</v>
      </c>
    </row>
    <row r="32" spans="2:15" x14ac:dyDescent="0.25">
      <c r="B32" t="s">
        <v>34</v>
      </c>
      <c r="C32" t="s">
        <v>35</v>
      </c>
    </row>
    <row r="33" spans="2:3" x14ac:dyDescent="0.25">
      <c r="B33" t="s">
        <v>38</v>
      </c>
      <c r="C33" t="s">
        <v>39</v>
      </c>
    </row>
    <row r="35" spans="2:3" ht="48" customHeight="1" x14ac:dyDescent="0.25"/>
  </sheetData>
  <mergeCells count="2">
    <mergeCell ref="C26:L26"/>
    <mergeCell ref="B1:O1"/>
  </mergeCells>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Laila Ruskule</dc:creator>
  <cp:lastModifiedBy>Janis Beltins</cp:lastModifiedBy>
  <dcterms:created xsi:type="dcterms:W3CDTF">2023-08-02T10:23:42Z</dcterms:created>
  <dcterms:modified xsi:type="dcterms:W3CDTF">2024-02-27T07:53:50Z</dcterms:modified>
</cp:coreProperties>
</file>